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yDocuments\送信準備\"/>
    </mc:Choice>
  </mc:AlternateContent>
  <xr:revisionPtr revIDLastSave="0" documentId="13_ncr:1_{C3CA23D6-CDCF-453C-A754-3CCC7ACC50D5}" xr6:coauthVersionLast="47" xr6:coauthVersionMax="47" xr10:uidLastSave="{00000000-0000-0000-0000-000000000000}"/>
  <workbookProtection workbookAlgorithmName="SHA-512" workbookHashValue="9cQ5aunrjF/BY115mFCCkfyILfn2Wv/O4keD/xxxIvHkVjnUqjGgyRR813hPSVyThLG7lMq8ABzbJJfTK+jGlQ==" workbookSaltValue="61MSUn0pNMSmMUnN3P8yT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<sst xmlns="http://schemas.openxmlformats.org/spreadsheetml/2006/main" count="231" uniqueCount="115">
  <si>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</si>
  <si>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</si>
  <si>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</si>
  <si>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</si>
  <si>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</si>
  <si>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</si>
  <si>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</si>
  <si>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</si>
  <si>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</si>
  <si>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</si>
  <si>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</si>
  <si>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</si>
  <si>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</si>
  <si>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</si>
  <si>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</si>
  <si>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</si>
  <si>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</si>
  <si>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</si>
  <si>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</si>
  <si>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</si>
  <si>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</si>
  <si>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</si>
  <si>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</si>
  <si>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</si>
  <si>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</si>
  <si>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</si>
  <si>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</si>
  <si>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</si>
  <si>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</si>
  <si>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</si>
  <si>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</si>
  <si>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</si>
  <si>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</si>
  <si>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</si>
  <si>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</si>
  <si>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</si>
  <si>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</si>
  <si>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</si>
  <si>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</si>
  <si>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</si>
  <si>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</si>
  <si>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</si>
  <si>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</si>
  <si>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</si>
  <si>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</si>
  <si>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</si>
  <si>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</si>
  <si>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</si>
  <si>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</si>
  <si>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</si>
  <si>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</si>
  <si>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</si>
  <si>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</si>
  <si>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</si>
  <si>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</si>
  <si>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</si>
  <si>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</si>
  <si>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</si>
  <si>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</si>
  <si>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</si>
  <si>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</si>
  <si>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</si>
  <si>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</si>
  <si>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</si>
  <si>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</si>
  <si>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</si>
  <si>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</si>
  <si>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</si>
  <si>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</si>
  <si>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</si>
  <si>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</si>
  <si>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</si>
  <si>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</si>
  <si>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</si>
  <si>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</si>
  <si>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</si>
  <si>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</si>
  <si>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</si>
  <si>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</si>
  <si>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</si>
  <si>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</si>
  <si>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</si>
  <si>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</si>
  <si>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</si>
  <si>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</si>
  <si>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</si>
  <si>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</si>
  <si>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</si>
  <si>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</si>
  <si>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</si>
  <si>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</si>
  <si>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</si>
  <si>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</si>
  <si>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</si>
  <si>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</si>
  <si>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</si>
  <si>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</si>
  <si>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</si>
  <si>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</si>
  <si>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</si>
  <si>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</si>
  <si>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</si>
  <si>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</si>
  <si>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</si>
  <si>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</si>
  <si>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</si>
  <si>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</si>
  <si>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</si>
  <si>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</si>
  <si>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</si>
  <si>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</si>
  <si>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</si>
  <si>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本市の下水道事業は、平成29年度より地方公営企業法を適用しています。
　①経常収支比率は、収益の不足分を一般会計からの繰入金にて賄っているため、100％を超え黒字となっています。
　②累積欠損金比率については、法適用時（H29期首）にて負債及び資本が資産を超過する額を累積欠損金として計上しました。今後利益を充当し、少しずつ解消していきます。
　③短期的な債務に対する支払い能力を表す流動比率は、100％を下回っており、今後も企業債の償還に係る現金の不足を繰入金や資本費平準化債で賄う状況が当面続くことを見込んでいます。
　④事業規模（収益）に対する企業債残高の比率は、建設に係る初期投資が大きく高い値ですが、新規の拡張工事をしていないため、類似団体平均を下回っています。
　⑤費用に対する使用料収入の割合を示す経費回収率は、沖島の事業に係る使用料で賄うべき維持管理費に対して、使用料が不足するため、100％を下回っています。
　⑥有収水量1m3あたりの費用を表す汚水処理原価は、類似団体平均を下回っています。比較的人口密度が高く、効率良く事業が運営できているためです。
　⑦施設利用率は、沖島処理場が該当し、類似団体平均を上回っています。
　⑧水洗化率は、類似団体平均を下回っていますが、普及活動により徐々に向上しています。</t>
    <rPh sb="211" eb="213">
      <t>コンゴ</t>
    </rPh>
    <rPh sb="253" eb="255">
      <t>ミコ</t>
    </rPh>
    <phoneticPr fontId="4"/>
  </si>
  <si>
    <t>　固定資産については、H29期首現在の簿価で新たに会計をスタート（フレッシュスタート）していますので、
　①有形固定資産減価償却率は7年分の減価償却費で算定されています。早期に法適用をしている団体が平均値を押し上げていることから、低い値となっています。しかし、徐々に平均値との差が縮小しつつあるため、老朽化対策に努めます。
　②管渠老朽化率については、事業を開始して25年程度で法定耐用年数を超える管渠がないため、0％です。
　③管渠改善率は、更新や老朽化対策を要する管渠が無かったため、0％です。。
　今後も引き続き経営戦略に基づき、適切な予防保全管理に努めます。</t>
    <phoneticPr fontId="4"/>
  </si>
  <si>
    <t>　経営状況については、初期投資に係る企業債の償還額が多額で厳しい資金状況にあり、経費回収率も100％に達しておらず、これらに係る不足分は一般会計からの繰入金で賄っている状況です。そのため、地道に普及活動を行うことで、水洗化率（接続率）の向上に取り組み、使用料収入の増収を図ってきました。しかし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</si>
</sst>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17-4296-A542-C06ABB2B31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C17-4296-A542-C06ABB2B31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67.14</c:v>
                </c:pt>
                <c:pt idx="1">
                  <c:v>57.14</c:v>
                </c:pt>
                <c:pt idx="2">
                  <c:v>55.24</c:v>
                </c:pt>
                <c:pt idx="3">
                  <c:v>48.57</c:v>
                </c:pt>
                <c:pt idx="4">
                  <c:v>51.9</c:v>
                </c:pt>
              </c:numCache>
            </c:numRef>
          </c:val>
          <c:extLst>
            <c:ext xmlns:c16="http://schemas.microsoft.com/office/drawing/2014/chart" uri="{C3380CC4-5D6E-409C-BE32-E72D297353CC}">
              <c16:uniqueId val="{00000000-497C-4496-9024-37207BECDE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497C-4496-9024-37207BECDE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76.790000000000006</c:v>
                </c:pt>
                <c:pt idx="1">
                  <c:v>78.27</c:v>
                </c:pt>
                <c:pt idx="2">
                  <c:v>79.25</c:v>
                </c:pt>
                <c:pt idx="3">
                  <c:v>80.180000000000007</c:v>
                </c:pt>
                <c:pt idx="4">
                  <c:v>81.27</c:v>
                </c:pt>
              </c:numCache>
            </c:numRef>
          </c:val>
          <c:extLst>
            <c:ext xmlns:c16="http://schemas.microsoft.com/office/drawing/2014/chart" uri="{C3380CC4-5D6E-409C-BE32-E72D297353CC}">
              <c16:uniqueId val="{00000000-EFE3-4A1B-8471-75EB5A8826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EFE3-4A1B-8471-75EB5A8826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104.31</c:v>
                </c:pt>
                <c:pt idx="1">
                  <c:v>102.8</c:v>
                </c:pt>
                <c:pt idx="2">
                  <c:v>103.78</c:v>
                </c:pt>
                <c:pt idx="3">
                  <c:v>105.16</c:v>
                </c:pt>
                <c:pt idx="4">
                  <c:v>107.85</c:v>
                </c:pt>
              </c:numCache>
            </c:numRef>
          </c:val>
          <c:extLst>
            <c:ext xmlns:c16="http://schemas.microsoft.com/office/drawing/2014/chart" uri="{C3380CC4-5D6E-409C-BE32-E72D297353CC}">
              <c16:uniqueId val="{00000000-5AAB-45E1-B8A3-05E4BBF9E8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5AAB-45E1-B8A3-05E4BBF9E8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10.28</c:v>
                </c:pt>
                <c:pt idx="1">
                  <c:v>12.79</c:v>
                </c:pt>
                <c:pt idx="2">
                  <c:v>15.34</c:v>
                </c:pt>
                <c:pt idx="3">
                  <c:v>17.8</c:v>
                </c:pt>
                <c:pt idx="4">
                  <c:v>20.239999999999998</c:v>
                </c:pt>
              </c:numCache>
            </c:numRef>
          </c:val>
          <c:extLst>
            <c:ext xmlns:c16="http://schemas.microsoft.com/office/drawing/2014/chart" uri="{C3380CC4-5D6E-409C-BE32-E72D297353CC}">
              <c16:uniqueId val="{00000000-30EE-4C19-930D-C831F5FBFC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0EE-4C19-930D-C831F5FBFC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C6-4AD4-9E6F-C8A9E50D79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7C6-4AD4-9E6F-C8A9E50D79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410.36</c:v>
                </c:pt>
                <c:pt idx="1">
                  <c:v>383.74</c:v>
                </c:pt>
                <c:pt idx="2">
                  <c:v>364.46</c:v>
                </c:pt>
                <c:pt idx="3">
                  <c:v>350.81</c:v>
                </c:pt>
                <c:pt idx="4">
                  <c:v>318.8</c:v>
                </c:pt>
              </c:numCache>
            </c:numRef>
          </c:val>
          <c:extLst>
            <c:ext xmlns:c16="http://schemas.microsoft.com/office/drawing/2014/chart" uri="{C3380CC4-5D6E-409C-BE32-E72D297353CC}">
              <c16:uniqueId val="{00000000-DB41-45B9-A529-A4D38C205F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DB41-45B9-A529-A4D38C205F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51.97</c:v>
                </c:pt>
                <c:pt idx="1">
                  <c:v>58.74</c:v>
                </c:pt>
                <c:pt idx="2">
                  <c:v>42.07</c:v>
                </c:pt>
                <c:pt idx="3">
                  <c:v>44.41</c:v>
                </c:pt>
                <c:pt idx="4">
                  <c:v>49.64</c:v>
                </c:pt>
              </c:numCache>
            </c:numRef>
          </c:val>
          <c:extLst>
            <c:ext xmlns:c16="http://schemas.microsoft.com/office/drawing/2014/chart" uri="{C3380CC4-5D6E-409C-BE32-E72D297353CC}">
              <c16:uniqueId val="{00000000-D317-4A46-99F3-C3DE1E5DF2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317-4A46-99F3-C3DE1E5DF2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823.73</c:v>
                </c:pt>
                <c:pt idx="1">
                  <c:v>737.56</c:v>
                </c:pt>
                <c:pt idx="2">
                  <c:v>797.82</c:v>
                </c:pt>
                <c:pt idx="3">
                  <c:v>749.4</c:v>
                </c:pt>
                <c:pt idx="4">
                  <c:v>640.73</c:v>
                </c:pt>
              </c:numCache>
            </c:numRef>
          </c:val>
          <c:extLst>
            <c:ext xmlns:c16="http://schemas.microsoft.com/office/drawing/2014/chart" uri="{C3380CC4-5D6E-409C-BE32-E72D297353CC}">
              <c16:uniqueId val="{00000000-D20C-48B4-A972-2ADB1A516C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D20C-48B4-A972-2ADB1A516C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85.91</c:v>
                </c:pt>
                <c:pt idx="1">
                  <c:v>84.44</c:v>
                </c:pt>
                <c:pt idx="2">
                  <c:v>84.58</c:v>
                </c:pt>
                <c:pt idx="3">
                  <c:v>85.25</c:v>
                </c:pt>
                <c:pt idx="4">
                  <c:v>84.04</c:v>
                </c:pt>
              </c:numCache>
            </c:numRef>
          </c:val>
          <c:extLst>
            <c:ext xmlns:c16="http://schemas.microsoft.com/office/drawing/2014/chart" uri="{C3380CC4-5D6E-409C-BE32-E72D297353CC}">
              <c16:uniqueId val="{00000000-70A7-444E-8966-D5C26EB114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0A7-444E-8966-D5C26EB114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164.88</c:v>
                </c:pt>
                <c:pt idx="1">
                  <c:v>167.42</c:v>
                </c:pt>
                <c:pt idx="2">
                  <c:v>166.99</c:v>
                </c:pt>
                <c:pt idx="3">
                  <c:v>165.84</c:v>
                </c:pt>
                <c:pt idx="4">
                  <c:v>168.51</c:v>
                </c:pt>
              </c:numCache>
            </c:numRef>
          </c:val>
          <c:extLst>
            <c:ext xmlns:c16="http://schemas.microsoft.com/office/drawing/2014/chart" uri="{C3380CC4-5D6E-409C-BE32-E72D297353CC}">
              <c16:uniqueId val="{00000000-1A56-4D70-8C57-F561A8D2D3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A56-4D70-8C57-F561A8D2D3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近江八幡市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81942</v>
      </c>
      <c r="AM8" s="36"/>
      <c r="AN8" s="36"/>
      <c r="AO8" s="36"/>
      <c r="AP8" s="36"/>
      <c r="AQ8" s="36"/>
      <c r="AR8" s="36"/>
      <c r="AS8" s="36"/>
      <c r="AT8" s="37">
        <f>データ!T6</f>
        <v>177.45</v>
      </c>
      <c r="AU8" s="37"/>
      <c r="AV8" s="37"/>
      <c r="AW8" s="37"/>
      <c r="AX8" s="37"/>
      <c r="AY8" s="37"/>
      <c r="AZ8" s="37"/>
      <c r="BA8" s="37"/>
      <c r="BB8" s="37">
        <f>データ!U6</f>
        <v>461.78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49.09</v>
      </c>
      <c r="J10" s="37"/>
      <c r="K10" s="37"/>
      <c r="L10" s="37"/>
      <c r="M10" s="37"/>
      <c r="N10" s="37"/>
      <c r="O10" s="37"/>
      <c r="P10" s="37">
        <f>データ!P6</f>
        <v>9.0299999999999994</v>
      </c>
      <c r="Q10" s="37"/>
      <c r="R10" s="37"/>
      <c r="S10" s="37"/>
      <c r="T10" s="37"/>
      <c r="U10" s="37"/>
      <c r="V10" s="37"/>
      <c r="W10" s="37">
        <f>データ!Q6</f>
        <v>85.49</v>
      </c>
      <c r="X10" s="37"/>
      <c r="Y10" s="37"/>
      <c r="Z10" s="37"/>
      <c r="AA10" s="37"/>
      <c r="AB10" s="37"/>
      <c r="AC10" s="37"/>
      <c r="AD10" s="36">
        <f>データ!R6</f>
        <v>3250</v>
      </c>
      <c r="AE10" s="36"/>
      <c r="AF10" s="36"/>
      <c r="AG10" s="36"/>
      <c r="AH10" s="36"/>
      <c r="AI10" s="36"/>
      <c r="AJ10" s="36"/>
      <c r="AK10" s="2"/>
      <c r="AL10" s="36">
        <f>データ!V6</f>
        <v>7379</v>
      </c>
      <c r="AM10" s="36"/>
      <c r="AN10" s="36"/>
      <c r="AO10" s="36"/>
      <c r="AP10" s="36"/>
      <c r="AQ10" s="36"/>
      <c r="AR10" s="36"/>
      <c r="AS10" s="36"/>
      <c r="AT10" s="37">
        <f>データ!W6</f>
        <v>2.46</v>
      </c>
      <c r="AU10" s="37"/>
      <c r="AV10" s="37"/>
      <c r="AW10" s="37"/>
      <c r="AX10" s="37"/>
      <c r="AY10" s="37"/>
      <c r="AZ10" s="37"/>
      <c r="BA10" s="37"/>
      <c r="BB10" s="37">
        <f>データ!X6</f>
        <v>2999.59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EsVDuwpg7nkPy5y2l4E56gsjge3OdW1OAJhQddXHjwAvSvUIT5i9RsOa7q/BgvabAOMqeFxAFAjeSg6cMovdw==" saltValue="ZjNcjGs0lKG4qtfasKIpK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4</v>
      </c>
      <c r="G6" s="19">
        <f t="shared" si="3"/>
        <v>0</v>
      </c>
      <c r="H6" s="19" t="str">
        <f t="shared" si="3"/>
        <v>滋賀県　近江八幡市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49.09</v>
      </c>
      <c r="P6" s="20">
        <f t="shared" si="3"/>
        <v>9.0299999999999994</v>
      </c>
      <c r="Q6" s="20">
        <f t="shared" si="3"/>
        <v>85.49</v>
      </c>
      <c r="R6" s="20">
        <f t="shared" si="3"/>
        <v>3250</v>
      </c>
      <c r="S6" s="20">
        <f t="shared" si="3"/>
        <v>81942</v>
      </c>
      <c r="T6" s="20">
        <f t="shared" si="3"/>
        <v>177.45</v>
      </c>
      <c r="U6" s="20">
        <f t="shared" si="3"/>
        <v>461.78</v>
      </c>
      <c r="V6" s="20">
        <f t="shared" si="3"/>
        <v>7379</v>
      </c>
      <c r="W6" s="20">
        <f t="shared" si="3"/>
        <v>2.46</v>
      </c>
      <c r="X6" s="20">
        <f t="shared" si="3"/>
        <v>2999.59</v>
      </c>
      <c r="Y6" s="21">
        <f>IF(Y7="",NA(),Y7)</f>
        <v>104.31</v>
      </c>
      <c r="Z6" s="21">
        <f t="shared" ref="Z6:AH6" si="4">IF(Z7="",NA(),Z7)</f>
        <v>102.8</v>
      </c>
      <c r="AA6" s="21">
        <f t="shared" si="4"/>
        <v>103.78</v>
      </c>
      <c r="AB6" s="21">
        <f t="shared" si="4"/>
        <v>105.16</v>
      </c>
      <c r="AC6" s="21">
        <f t="shared" si="4"/>
        <v>107.85</v>
      </c>
      <c r="AD6" s="21">
        <f t="shared" si="4"/>
        <v>102.7</v>
      </c>
      <c r="AE6" s="21">
        <f t="shared" si="4"/>
        <v>104.11</v>
      </c>
      <c r="AF6" s="21">
        <f t="shared" si="4"/>
        <v>101.98</v>
      </c>
      <c r="AG6" s="21">
        <f t="shared" si="4"/>
        <v>102.68</v>
      </c>
      <c r="AH6" s="21">
        <f t="shared" si="4"/>
        <v>103.79</v>
      </c>
      <c r="AI6" s="20" t="str">
        <f>IF(AI7="","",IF(AI7="-","【-】","【"&amp;SUBSTITUTE(TEXT(AI7,"#,##0.00"),"-","△")&amp;"】"))</f>
        <v>【105.07】</v>
      </c>
      <c r="AJ6" s="21">
        <f>IF(AJ7="",NA(),AJ7)</f>
        <v>410.36</v>
      </c>
      <c r="AK6" s="21">
        <f t="shared" ref="AK6:AS6" si="5">IF(AK7="",NA(),AK7)</f>
        <v>383.74</v>
      </c>
      <c r="AL6" s="21">
        <f t="shared" si="5"/>
        <v>364.46</v>
      </c>
      <c r="AM6" s="21">
        <f t="shared" si="5"/>
        <v>350.81</v>
      </c>
      <c r="AN6" s="21">
        <f t="shared" si="5"/>
        <v>318.8</v>
      </c>
      <c r="AO6" s="21">
        <f t="shared" si="5"/>
        <v>48.2</v>
      </c>
      <c r="AP6" s="21">
        <f t="shared" si="5"/>
        <v>46.91</v>
      </c>
      <c r="AQ6" s="21">
        <f t="shared" si="5"/>
        <v>52.27</v>
      </c>
      <c r="AR6" s="21">
        <f t="shared" si="5"/>
        <v>58.68</v>
      </c>
      <c r="AS6" s="21">
        <f t="shared" si="5"/>
        <v>53.87</v>
      </c>
      <c r="AT6" s="20" t="str">
        <f>IF(AT7="","",IF(AT7="-","【-】","【"&amp;SUBSTITUTE(TEXT(AT7,"#,##0.00"),"-","△")&amp;"】"))</f>
        <v>【63.54】</v>
      </c>
      <c r="AU6" s="21">
        <f>IF(AU7="",NA(),AU7)</f>
        <v>51.97</v>
      </c>
      <c r="AV6" s="21">
        <f t="shared" ref="AV6:BD6" si="6">IF(AV7="",NA(),AV7)</f>
        <v>58.74</v>
      </c>
      <c r="AW6" s="21">
        <f t="shared" si="6"/>
        <v>42.07</v>
      </c>
      <c r="AX6" s="21">
        <f t="shared" si="6"/>
        <v>44.41</v>
      </c>
      <c r="AY6" s="21">
        <f t="shared" si="6"/>
        <v>49.64</v>
      </c>
      <c r="AZ6" s="21">
        <f t="shared" si="6"/>
        <v>46.85</v>
      </c>
      <c r="BA6" s="21">
        <f t="shared" si="6"/>
        <v>44.35</v>
      </c>
      <c r="BB6" s="21">
        <f t="shared" si="6"/>
        <v>41.51</v>
      </c>
      <c r="BC6" s="21">
        <f t="shared" si="6"/>
        <v>45.01</v>
      </c>
      <c r="BD6" s="21">
        <f t="shared" si="6"/>
        <v>46.37</v>
      </c>
      <c r="BE6" s="20" t="str">
        <f>IF(BE7="","",IF(BE7="-","【-】","【"&amp;SUBSTITUTE(TEXT(BE7,"#,##0.00"),"-","△")&amp;"】"))</f>
        <v>【50.90】</v>
      </c>
      <c r="BF6" s="21">
        <f>IF(BF7="",NA(),BF7)</f>
        <v>823.73</v>
      </c>
      <c r="BG6" s="21">
        <f t="shared" ref="BG6:BO6" si="7">IF(BG7="",NA(),BG7)</f>
        <v>737.56</v>
      </c>
      <c r="BH6" s="21">
        <f t="shared" si="7"/>
        <v>797.82</v>
      </c>
      <c r="BI6" s="21">
        <f t="shared" si="7"/>
        <v>749.4</v>
      </c>
      <c r="BJ6" s="21">
        <f t="shared" si="7"/>
        <v>640.73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85.91</v>
      </c>
      <c r="BR6" s="21">
        <f t="shared" ref="BR6:BZ6" si="8">IF(BR7="",NA(),BR7)</f>
        <v>84.44</v>
      </c>
      <c r="BS6" s="21">
        <f t="shared" si="8"/>
        <v>84.58</v>
      </c>
      <c r="BT6" s="21">
        <f t="shared" si="8"/>
        <v>85.25</v>
      </c>
      <c r="BU6" s="21">
        <f t="shared" si="8"/>
        <v>84.04</v>
      </c>
      <c r="BV6" s="21">
        <f t="shared" si="8"/>
        <v>82.88</v>
      </c>
      <c r="BW6" s="21">
        <f t="shared" si="8"/>
        <v>82.53</v>
      </c>
      <c r="BX6" s="21">
        <f t="shared" si="8"/>
        <v>81.81</v>
      </c>
      <c r="BY6" s="21">
        <f t="shared" si="8"/>
        <v>82.27</v>
      </c>
      <c r="BZ6" s="21">
        <f t="shared" si="8"/>
        <v>80.36</v>
      </c>
      <c r="CA6" s="20" t="str">
        <f>IF(CA7="","",IF(CA7="-","【-】","【"&amp;SUBSTITUTE(TEXT(CA7,"#,##0.00"),"-","△")&amp;"】"))</f>
        <v>【72.92】</v>
      </c>
      <c r="CB6" s="21">
        <f>IF(CB7="",NA(),CB7)</f>
        <v>164.88</v>
      </c>
      <c r="CC6" s="21">
        <f t="shared" ref="CC6:CK6" si="9">IF(CC7="",NA(),CC7)</f>
        <v>167.42</v>
      </c>
      <c r="CD6" s="21">
        <f t="shared" si="9"/>
        <v>166.99</v>
      </c>
      <c r="CE6" s="21">
        <f t="shared" si="9"/>
        <v>165.84</v>
      </c>
      <c r="CF6" s="21">
        <f t="shared" si="9"/>
        <v>168.51</v>
      </c>
      <c r="CG6" s="21">
        <f t="shared" si="9"/>
        <v>187.76</v>
      </c>
      <c r="CH6" s="21">
        <f t="shared" si="9"/>
        <v>190.48</v>
      </c>
      <c r="CI6" s="21">
        <f t="shared" si="9"/>
        <v>193.59</v>
      </c>
      <c r="CJ6" s="21">
        <f t="shared" si="9"/>
        <v>194.42</v>
      </c>
      <c r="CK6" s="21">
        <f t="shared" si="9"/>
        <v>201.33</v>
      </c>
      <c r="CL6" s="20" t="str">
        <f>IF(CL7="","",IF(CL7="-","【-】","【"&amp;SUBSTITUTE(TEXT(CL7,"#,##0.00"),"-","△")&amp;"】"))</f>
        <v>【225.78】</v>
      </c>
      <c r="CM6" s="21">
        <f>IF(CM7="",NA(),CM7)</f>
        <v>67.14</v>
      </c>
      <c r="CN6" s="21">
        <f t="shared" ref="CN6:CV6" si="10">IF(CN7="",NA(),CN7)</f>
        <v>57.14</v>
      </c>
      <c r="CO6" s="21">
        <f t="shared" si="10"/>
        <v>55.24</v>
      </c>
      <c r="CP6" s="21">
        <f t="shared" si="10"/>
        <v>48.57</v>
      </c>
      <c r="CQ6" s="21">
        <f t="shared" si="10"/>
        <v>51.9</v>
      </c>
      <c r="CR6" s="21">
        <f t="shared" si="10"/>
        <v>45.87</v>
      </c>
      <c r="CS6" s="21">
        <f t="shared" si="10"/>
        <v>44.24</v>
      </c>
      <c r="CT6" s="21">
        <f t="shared" si="10"/>
        <v>45.3</v>
      </c>
      <c r="CU6" s="21">
        <f t="shared" si="10"/>
        <v>45.6</v>
      </c>
      <c r="CV6" s="21">
        <f t="shared" si="10"/>
        <v>44.79</v>
      </c>
      <c r="CW6" s="20" t="str">
        <f>IF(CW7="","",IF(CW7="-","【-】","【"&amp;SUBSTITUTE(TEXT(CW7,"#,##0.00"),"-","△")&amp;"】"))</f>
        <v>【43.17】</v>
      </c>
      <c r="CX6" s="21">
        <f>IF(CX7="",NA(),CX7)</f>
        <v>76.790000000000006</v>
      </c>
      <c r="CY6" s="21">
        <f t="shared" ref="CY6:DG6" si="11">IF(CY7="",NA(),CY7)</f>
        <v>78.27</v>
      </c>
      <c r="CZ6" s="21">
        <f t="shared" si="11"/>
        <v>79.25</v>
      </c>
      <c r="DA6" s="21">
        <f t="shared" si="11"/>
        <v>80.180000000000007</v>
      </c>
      <c r="DB6" s="21">
        <f t="shared" si="11"/>
        <v>81.27</v>
      </c>
      <c r="DC6" s="21">
        <f t="shared" si="11"/>
        <v>87.65</v>
      </c>
      <c r="DD6" s="21">
        <f t="shared" si="11"/>
        <v>88.15</v>
      </c>
      <c r="DE6" s="21">
        <f t="shared" si="11"/>
        <v>88.37</v>
      </c>
      <c r="DF6" s="21">
        <f t="shared" si="11"/>
        <v>88.66</v>
      </c>
      <c r="DG6" s="21">
        <f t="shared" si="11"/>
        <v>88.68</v>
      </c>
      <c r="DH6" s="20" t="str">
        <f>IF(DH7="","",IF(DH7="-","【-】","【"&amp;SUBSTITUTE(TEXT(DH7,"#,##0.00"),"-","△")&amp;"】"))</f>
        <v>【86.31】</v>
      </c>
      <c r="DI6" s="21">
        <f>IF(DI7="",NA(),DI7)</f>
        <v>10.28</v>
      </c>
      <c r="DJ6" s="21">
        <f t="shared" ref="DJ6:DR6" si="12">IF(DJ7="",NA(),DJ7)</f>
        <v>12.79</v>
      </c>
      <c r="DK6" s="21">
        <f t="shared" si="12"/>
        <v>15.34</v>
      </c>
      <c r="DL6" s="21">
        <f t="shared" si="12"/>
        <v>17.8</v>
      </c>
      <c r="DM6" s="21">
        <f t="shared" si="12"/>
        <v>20.239999999999998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252042</v>
      </c>
      <c r="D7" s="23">
        <v>46</v>
      </c>
      <c r="E7" s="23">
        <v>17</v>
      </c>
      <c r="F7" s="23">
        <v>4</v>
      </c>
      <c r="G7" s="23">
        <v>0</v>
      </c>
      <c r="H7" s="23" t="s">
        <v>96</v>
      </c>
      <c r="I7" s="23" t="s">
        <v>97</v>
      </c>
      <c r="J7" s="23" t="s">
        <v>98</v>
      </c>
      <c r="K7" s="23" t="s">
        <v>99</v>
      </c>
      <c r="L7" s="23" t="s">
        <v>100</v>
      </c>
      <c r="M7" s="23" t="s">
        <v>101</v>
      </c>
      <c r="N7" s="24" t="s">
        <v>102</v>
      </c>
      <c r="O7" s="24">
        <v>49.09</v>
      </c>
      <c r="P7" s="24">
        <v>9.0299999999999994</v>
      </c>
      <c r="Q7" s="24">
        <v>85.49</v>
      </c>
      <c r="R7" s="24">
        <v>3250</v>
      </c>
      <c r="S7" s="24">
        <v>81942</v>
      </c>
      <c r="T7" s="24">
        <v>177.45</v>
      </c>
      <c r="U7" s="24">
        <v>461.78</v>
      </c>
      <c r="V7" s="24">
        <v>7379</v>
      </c>
      <c r="W7" s="24">
        <v>2.46</v>
      </c>
      <c r="X7" s="24">
        <v>2999.59</v>
      </c>
      <c r="Y7" s="24">
        <v>104.31</v>
      </c>
      <c r="Z7" s="24">
        <v>102.8</v>
      </c>
      <c r="AA7" s="24">
        <v>103.78</v>
      </c>
      <c r="AB7" s="24">
        <v>105.16</v>
      </c>
      <c r="AC7" s="24">
        <v>107.85</v>
      </c>
      <c r="AD7" s="24">
        <v>102.7</v>
      </c>
      <c r="AE7" s="24">
        <v>104.11</v>
      </c>
      <c r="AF7" s="24">
        <v>101.98</v>
      </c>
      <c r="AG7" s="24">
        <v>102.68</v>
      </c>
      <c r="AH7" s="24">
        <v>103.79</v>
      </c>
      <c r="AI7" s="24">
        <v>105.07</v>
      </c>
      <c r="AJ7" s="24">
        <v>410.36</v>
      </c>
      <c r="AK7" s="24">
        <v>383.74</v>
      </c>
      <c r="AL7" s="24">
        <v>364.46</v>
      </c>
      <c r="AM7" s="24">
        <v>350.81</v>
      </c>
      <c r="AN7" s="24">
        <v>318.8</v>
      </c>
      <c r="AO7" s="24">
        <v>48.2</v>
      </c>
      <c r="AP7" s="24">
        <v>46.91</v>
      </c>
      <c r="AQ7" s="24">
        <v>52.27</v>
      </c>
      <c r="AR7" s="24">
        <v>58.68</v>
      </c>
      <c r="AS7" s="24">
        <v>53.87</v>
      </c>
      <c r="AT7" s="24">
        <v>63.54</v>
      </c>
      <c r="AU7" s="24">
        <v>51.97</v>
      </c>
      <c r="AV7" s="24">
        <v>58.74</v>
      </c>
      <c r="AW7" s="24">
        <v>42.07</v>
      </c>
      <c r="AX7" s="24">
        <v>44.41</v>
      </c>
      <c r="AY7" s="24">
        <v>49.64</v>
      </c>
      <c r="AZ7" s="24">
        <v>46.85</v>
      </c>
      <c r="BA7" s="24">
        <v>44.35</v>
      </c>
      <c r="BB7" s="24">
        <v>41.51</v>
      </c>
      <c r="BC7" s="24">
        <v>45.01</v>
      </c>
      <c r="BD7" s="24">
        <v>46.37</v>
      </c>
      <c r="BE7" s="24">
        <v>50.9</v>
      </c>
      <c r="BF7" s="24">
        <v>823.73</v>
      </c>
      <c r="BG7" s="24">
        <v>737.56</v>
      </c>
      <c r="BH7" s="24">
        <v>797.82</v>
      </c>
      <c r="BI7" s="24">
        <v>749.4</v>
      </c>
      <c r="BJ7" s="24">
        <v>640.73</v>
      </c>
      <c r="BK7" s="24">
        <v>1268.6300000000001</v>
      </c>
      <c r="BL7" s="24">
        <v>1283.69</v>
      </c>
      <c r="BM7" s="24">
        <v>1160.22</v>
      </c>
      <c r="BN7" s="24">
        <v>1141.98</v>
      </c>
      <c r="BO7" s="24">
        <v>1062.58</v>
      </c>
      <c r="BP7" s="24">
        <v>1099.1500000000001</v>
      </c>
      <c r="BQ7" s="24">
        <v>85.91</v>
      </c>
      <c r="BR7" s="24">
        <v>84.44</v>
      </c>
      <c r="BS7" s="24">
        <v>84.58</v>
      </c>
      <c r="BT7" s="24">
        <v>85.25</v>
      </c>
      <c r="BU7" s="24">
        <v>84.04</v>
      </c>
      <c r="BV7" s="24">
        <v>82.88</v>
      </c>
      <c r="BW7" s="24">
        <v>82.53</v>
      </c>
      <c r="BX7" s="24">
        <v>81.81</v>
      </c>
      <c r="BY7" s="24">
        <v>82.27</v>
      </c>
      <c r="BZ7" s="24">
        <v>80.36</v>
      </c>
      <c r="CA7" s="24">
        <v>72.92</v>
      </c>
      <c r="CB7" s="24">
        <v>164.88</v>
      </c>
      <c r="CC7" s="24">
        <v>167.42</v>
      </c>
      <c r="CD7" s="24">
        <v>166.99</v>
      </c>
      <c r="CE7" s="24">
        <v>165.84</v>
      </c>
      <c r="CF7" s="24">
        <v>168.51</v>
      </c>
      <c r="CG7" s="24">
        <v>187.76</v>
      </c>
      <c r="CH7" s="24">
        <v>190.48</v>
      </c>
      <c r="CI7" s="24">
        <v>193.59</v>
      </c>
      <c r="CJ7" s="24">
        <v>194.42</v>
      </c>
      <c r="CK7" s="24">
        <v>201.33</v>
      </c>
      <c r="CL7" s="24">
        <v>225.78</v>
      </c>
      <c r="CM7" s="24">
        <v>67.14</v>
      </c>
      <c r="CN7" s="24">
        <v>57.14</v>
      </c>
      <c r="CO7" s="24">
        <v>55.24</v>
      </c>
      <c r="CP7" s="24">
        <v>48.57</v>
      </c>
      <c r="CQ7" s="24">
        <v>51.9</v>
      </c>
      <c r="CR7" s="24">
        <v>45.87</v>
      </c>
      <c r="CS7" s="24">
        <v>44.24</v>
      </c>
      <c r="CT7" s="24">
        <v>45.3</v>
      </c>
      <c r="CU7" s="24">
        <v>45.6</v>
      </c>
      <c r="CV7" s="24">
        <v>44.79</v>
      </c>
      <c r="CW7" s="24">
        <v>43.17</v>
      </c>
      <c r="CX7" s="24">
        <v>76.790000000000006</v>
      </c>
      <c r="CY7" s="24">
        <v>78.27</v>
      </c>
      <c r="CZ7" s="24">
        <v>79.25</v>
      </c>
      <c r="DA7" s="24">
        <v>80.180000000000007</v>
      </c>
      <c r="DB7" s="24">
        <v>81.27</v>
      </c>
      <c r="DC7" s="24">
        <v>87.65</v>
      </c>
      <c r="DD7" s="24">
        <v>88.15</v>
      </c>
      <c r="DE7" s="24">
        <v>88.37</v>
      </c>
      <c r="DF7" s="24">
        <v>88.66</v>
      </c>
      <c r="DG7" s="24">
        <v>88.68</v>
      </c>
      <c r="DH7" s="24">
        <v>86.31</v>
      </c>
      <c r="DI7" s="24">
        <v>10.28</v>
      </c>
      <c r="DJ7" s="24">
        <v>12.79</v>
      </c>
      <c r="DK7" s="24">
        <v>15.34</v>
      </c>
      <c r="DL7" s="24">
        <v>17.8</v>
      </c>
      <c r="DM7" s="24">
        <v>20.239999999999998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日岡　豊</cp:lastModifiedBy>
  <cp:lastPrinted>2026-01-23T00:32:04Z</cp:lastPrinted>
  <dcterms:created xsi:type="dcterms:W3CDTF">2025-12-23T06:12:18Z</dcterms:created>
  <dcterms:modified xsi:type="dcterms:W3CDTF">2026-03-05T05:50:44Z</dcterms:modified>
  <cp:category/>
</cp:coreProperties>
</file>