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MyDocuments\送信準備\"/>
    </mc:Choice>
  </mc:AlternateContent>
  <xr:revisionPtr revIDLastSave="0" documentId="13_ncr:1_{56AEDA19-0283-4E6D-A680-EC1A7E71B9E7}" xr6:coauthVersionLast="47" xr6:coauthVersionMax="47" xr10:uidLastSave="{00000000-0000-0000-0000-000000000000}"/>
  <workbookProtection workbookAlgorithmName="SHA-512" workbookHashValue="94ga/z3cvpAWK50B1gmAiMQbInRH63cdMU6XV7fGTcgvHcO9iLUSEA91yqx2GBuGPJja0ev54u4p3IT3IisDdw==" workbookSaltValue="yUlYX+mlsoQDvrBad99kX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E85" i="4"/>
  <c r="AT10" i="4"/>
  <c r="AL10" i="4"/>
  <c r="I10" i="4"/>
  <c r="AL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<sst xmlns="http://schemas.openxmlformats.org/spreadsheetml/2006/main" count="231" uniqueCount="116">
  <si>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</si>
  <si>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</si>
  <si>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</si>
  <si>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</si>
  <si>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</si>
  <si>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</si>
  <si>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</si>
  <si>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</si>
  <si>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</si>
  <si>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</si>
  <si>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</si>
  <si>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</si>
  <si>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</si>
  <si>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</si>
  <si>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</si>
  <si>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</si>
  <si>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</si>
  <si>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</si>
  <si>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</si>
  <si>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</si>
  <si>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</si>
  <si>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</si>
  <si>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</si>
  <si>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</si>
  <si>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</si>
  <si>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</si>
  <si>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</si>
  <si>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</si>
  <si>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</si>
  <si>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</si>
  <si>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</si>
  <si>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</si>
  <si>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</si>
  <si>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</si>
  <si>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</si>
  <si>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</si>
  <si>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</si>
  <si>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</si>
  <si>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</si>
  <si>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</si>
  <si>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</si>
  <si>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</si>
  <si>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</si>
  <si>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</si>
  <si>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</si>
  <si>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</si>
  <si>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</si>
  <si>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</si>
  <si>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</si>
  <si>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</si>
  <si>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</si>
  <si>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</si>
  <si>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</si>
  <si>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</si>
  <si>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</si>
  <si>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</si>
  <si>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</si>
  <si>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</si>
  <si>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</si>
  <si>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</si>
  <si>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</si>
  <si>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</si>
  <si>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</si>
  <si>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</si>
  <si>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</si>
  <si>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</si>
  <si>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</si>
  <si>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</si>
  <si>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</si>
  <si>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</si>
  <si>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</si>
  <si>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</si>
  <si>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</si>
  <si>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</si>
  <si>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</si>
  <si>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</si>
  <si>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</si>
  <si>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</si>
  <si>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</si>
  <si>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</si>
  <si>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</si>
  <si>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</si>
  <si>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</si>
  <si>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</si>
  <si>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</si>
  <si>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</si>
  <si>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</si>
  <si>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</si>
  <si>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</si>
  <si>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</si>
  <si>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</si>
  <si>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</si>
  <si>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</si>
  <si>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</si>
  <si>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</si>
  <si>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</si>
  <si>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</si>
  <si>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</si>
  <si>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</si>
  <si>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</si>
  <si>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</si>
  <si>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</si>
  <si>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</si>
  <si>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</si>
  <si>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</si>
  <si>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</si>
  <si>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</si>
  <si>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</si>
  <si>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</si>
  <si>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</si>
  <si>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</si>
  <si>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</si>
  <si>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</si>
  <si>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本市の下水道事業は、平成29年度より地方公営企業法を適用しています。
　①経常収支比率は、収益の不足分を一般会計からの繰入金にて賄っているため、100％を超え黒字となっています。
　②累積欠損金はありません。
　③短期的な債務に対する支払い能力を表す流動比率は、企業債の償還が進んだことにより100％を超え、類似団体平均を上回っています。
　④事業規模（収益）に対する企業債残高の比率は、当初整備から新たな借入を実施しておらず償還の進行により、類似団体よりも低い比率です。
　⑤費用に対する使用料収入の割合を示す経費回収率は、使用料で賄うべき維持管理費に対して使用料が不足しているため、100％を下回っています。
　⑥有収水量1m3あたりの費用を表す汚水処理原価は、汚水処理費用が増加し、類似団体平均とほぼ同程度になっています。
　⑦施設利用率は類似団体より上回っており、現在のところ効率的な利用が出来ています。
　⑧水洗化率は、整備当初に地元整備地区との協議・理解を重ね、早期に水洗化率が向上したことが類似団体平均を上回っている要因ですが、今後人口減少が見込まれるため、使用料も減少が見込まれます。</t>
    <rPh sb="354" eb="357">
      <t>ドウテイド</t>
    </rPh>
    <phoneticPr fontId="4"/>
  </si>
  <si>
    <t>　固定資産については、H29期首現在の簿価で新たに会計をスタート（フレッシュスタート）していますので、
　①有形固定資産減価償却率は7年分の減価償却費で算定されています。近年は新規設備投資がなかったことから徐々に比率が増加しており、類似団体平均と同程度になっているため、老朽化対策に努めます。
　②管渠老朽化率については、事業を開始して30年程度で法定耐用年数を超える管渠がないため、0％です。
　③管渠改善率は、更新や老朽化対策を要する管渠が無かったため、0％です。
　今後も引き続き経営戦略に基づき、適切な予防保全管理に努めます。</t>
    <rPh sb="85" eb="87">
      <t>キンネン</t>
    </rPh>
    <rPh sb="88" eb="94">
      <t>シンキセツビトウシ</t>
    </rPh>
    <rPh sb="103" eb="105">
      <t>ジョジョ</t>
    </rPh>
    <rPh sb="106" eb="108">
      <t>ヒリツ</t>
    </rPh>
    <rPh sb="109" eb="111">
      <t>ゾウカ</t>
    </rPh>
    <rPh sb="116" eb="122">
      <t>ルイジダンタイヘイキン</t>
    </rPh>
    <rPh sb="123" eb="126">
      <t>ドウテイド</t>
    </rPh>
    <phoneticPr fontId="4"/>
  </si>
  <si>
    <t>　経営状況については、費用のうち使用料で賄うべき維持管理費に対して使用料が不足しているため、経費回収率も100％に達しておらず、不足分は一般会計からの繰入金で賄っている状況です。また、普及率の向上は見込めない状況から、今後は人口減少により使用料収入は減少していく見込みのうえ、近年の人件費、物価高騰および老朽化対策の増加により費用が増加しています。これらに対応するには料金収入の水準を見直す必要があることから、令和7年度に改定する経営戦略において、適正な料金収入の算定を行い、今後も健全に事業を運営できるよう努めます。</t>
    <rPh sb="92" eb="95">
      <t>フキュウリツ</t>
    </rPh>
    <rPh sb="96" eb="98">
      <t>コウジョウ</t>
    </rPh>
    <rPh sb="99" eb="101">
      <t>ミコ</t>
    </rPh>
    <rPh sb="104" eb="106">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</si>
</sst>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7E-4856-8DA9-DB9FD97FDE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647E-4856-8DA9-DB9FD97FDE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69.16</c:v>
                </c:pt>
                <c:pt idx="1">
                  <c:v>66.959999999999994</c:v>
                </c:pt>
                <c:pt idx="2">
                  <c:v>64.760000000000005</c:v>
                </c:pt>
                <c:pt idx="3">
                  <c:v>63.88</c:v>
                </c:pt>
                <c:pt idx="4">
                  <c:v>65.2</c:v>
                </c:pt>
              </c:numCache>
            </c:numRef>
          </c:val>
          <c:extLst>
            <c:ext xmlns:c16="http://schemas.microsoft.com/office/drawing/2014/chart" uri="{C3380CC4-5D6E-409C-BE32-E72D297353CC}">
              <c16:uniqueId val="{00000000-1885-45E7-85B2-F46890045A6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1885-45E7-85B2-F46890045A6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95.47</c:v>
                </c:pt>
                <c:pt idx="1">
                  <c:v>96.7</c:v>
                </c:pt>
                <c:pt idx="2">
                  <c:v>95.97</c:v>
                </c:pt>
                <c:pt idx="3">
                  <c:v>96.37</c:v>
                </c:pt>
                <c:pt idx="4">
                  <c:v>96.58</c:v>
                </c:pt>
              </c:numCache>
            </c:numRef>
          </c:val>
          <c:extLst>
            <c:ext xmlns:c16="http://schemas.microsoft.com/office/drawing/2014/chart" uri="{C3380CC4-5D6E-409C-BE32-E72D297353CC}">
              <c16:uniqueId val="{00000000-FB3C-4129-8C6B-CC495033913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FB3C-4129-8C6B-CC495033913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106.5</c:v>
                </c:pt>
                <c:pt idx="1">
                  <c:v>106</c:v>
                </c:pt>
                <c:pt idx="2">
                  <c:v>111.17</c:v>
                </c:pt>
                <c:pt idx="3">
                  <c:v>109.69</c:v>
                </c:pt>
                <c:pt idx="4">
                  <c:v>105.04</c:v>
                </c:pt>
              </c:numCache>
            </c:numRef>
          </c:val>
          <c:extLst>
            <c:ext xmlns:c16="http://schemas.microsoft.com/office/drawing/2014/chart" uri="{C3380CC4-5D6E-409C-BE32-E72D297353CC}">
              <c16:uniqueId val="{00000000-650B-403D-A54C-86A982FA125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650B-403D-A54C-86A982FA125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17.89</c:v>
                </c:pt>
                <c:pt idx="1">
                  <c:v>20.92</c:v>
                </c:pt>
                <c:pt idx="2">
                  <c:v>23.96</c:v>
                </c:pt>
                <c:pt idx="3">
                  <c:v>26.99</c:v>
                </c:pt>
                <c:pt idx="4">
                  <c:v>30</c:v>
                </c:pt>
              </c:numCache>
            </c:numRef>
          </c:val>
          <c:extLst>
            <c:ext xmlns:c16="http://schemas.microsoft.com/office/drawing/2014/chart" uri="{C3380CC4-5D6E-409C-BE32-E72D297353CC}">
              <c16:uniqueId val="{00000000-9D60-4409-BE24-5E8EDB1FA4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9D60-4409-BE24-5E8EDB1FA4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47-4AED-9DAE-D421D334727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6347-4AED-9DAE-D421D334727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73-40B3-A410-084EA1895F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8573-40B3-A410-084EA1895F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60.41</c:v>
                </c:pt>
                <c:pt idx="1">
                  <c:v>57.6</c:v>
                </c:pt>
                <c:pt idx="2">
                  <c:v>84.78</c:v>
                </c:pt>
                <c:pt idx="3">
                  <c:v>117.42</c:v>
                </c:pt>
                <c:pt idx="4">
                  <c:v>135.4</c:v>
                </c:pt>
              </c:numCache>
            </c:numRef>
          </c:val>
          <c:extLst>
            <c:ext xmlns:c16="http://schemas.microsoft.com/office/drawing/2014/chart" uri="{C3380CC4-5D6E-409C-BE32-E72D297353CC}">
              <c16:uniqueId val="{00000000-540C-47AB-A00E-C9429E6E89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540C-47AB-A00E-C9429E6E89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40.99</c:v>
                </c:pt>
                <c:pt idx="1">
                  <c:v>31.84</c:v>
                </c:pt>
                <c:pt idx="2">
                  <c:v>25.3</c:v>
                </c:pt>
                <c:pt idx="3">
                  <c:v>17.079999999999998</c:v>
                </c:pt>
                <c:pt idx="4">
                  <c:v>12.96</c:v>
                </c:pt>
              </c:numCache>
            </c:numRef>
          </c:val>
          <c:extLst>
            <c:ext xmlns:c16="http://schemas.microsoft.com/office/drawing/2014/chart" uri="{C3380CC4-5D6E-409C-BE32-E72D297353CC}">
              <c16:uniqueId val="{00000000-3CBE-4BCE-99E1-28E3558210C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3CBE-4BCE-99E1-28E3558210C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63.72</c:v>
                </c:pt>
                <c:pt idx="1">
                  <c:v>65.260000000000005</c:v>
                </c:pt>
                <c:pt idx="2">
                  <c:v>64.069999999999993</c:v>
                </c:pt>
                <c:pt idx="3">
                  <c:v>50.7</c:v>
                </c:pt>
                <c:pt idx="4">
                  <c:v>50.8</c:v>
                </c:pt>
              </c:numCache>
            </c:numRef>
          </c:val>
          <c:extLst>
            <c:ext xmlns:c16="http://schemas.microsoft.com/office/drawing/2014/chart" uri="{C3380CC4-5D6E-409C-BE32-E72D297353CC}">
              <c16:uniqueId val="{00000000-CD88-46C1-B3E3-3F15210E15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CD88-46C1-B3E3-3F15210E15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206.24</c:v>
                </c:pt>
                <c:pt idx="1">
                  <c:v>209.46</c:v>
                </c:pt>
                <c:pt idx="2">
                  <c:v>219.02</c:v>
                </c:pt>
                <c:pt idx="3">
                  <c:v>277.25</c:v>
                </c:pt>
                <c:pt idx="4">
                  <c:v>269.8</c:v>
                </c:pt>
              </c:numCache>
            </c:numRef>
          </c:val>
          <c:extLst>
            <c:ext xmlns:c16="http://schemas.microsoft.com/office/drawing/2014/chart" uri="{C3380CC4-5D6E-409C-BE32-E72D297353CC}">
              <c16:uniqueId val="{00000000-B91E-45F3-A743-51D8F3A8D21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B91E-45F3-A743-51D8F3A8D21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近江八幡市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81942</v>
      </c>
      <c r="AM8" s="36"/>
      <c r="AN8" s="36"/>
      <c r="AO8" s="36"/>
      <c r="AP8" s="36"/>
      <c r="AQ8" s="36"/>
      <c r="AR8" s="36"/>
      <c r="AS8" s="36"/>
      <c r="AT8" s="37">
        <f>データ!T6</f>
        <v>177.45</v>
      </c>
      <c r="AU8" s="37"/>
      <c r="AV8" s="37"/>
      <c r="AW8" s="37"/>
      <c r="AX8" s="37"/>
      <c r="AY8" s="37"/>
      <c r="AZ8" s="37"/>
      <c r="BA8" s="37"/>
      <c r="BB8" s="37">
        <f>データ!U6</f>
        <v>461.78</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92.4</v>
      </c>
      <c r="J10" s="37"/>
      <c r="K10" s="37"/>
      <c r="L10" s="37"/>
      <c r="M10" s="37"/>
      <c r="N10" s="37"/>
      <c r="O10" s="37"/>
      <c r="P10" s="37">
        <f>データ!P6</f>
        <v>0.68</v>
      </c>
      <c r="Q10" s="37"/>
      <c r="R10" s="37"/>
      <c r="S10" s="37"/>
      <c r="T10" s="37"/>
      <c r="U10" s="37"/>
      <c r="V10" s="37"/>
      <c r="W10" s="37">
        <f>データ!Q6</f>
        <v>100</v>
      </c>
      <c r="X10" s="37"/>
      <c r="Y10" s="37"/>
      <c r="Z10" s="37"/>
      <c r="AA10" s="37"/>
      <c r="AB10" s="37"/>
      <c r="AC10" s="37"/>
      <c r="AD10" s="36">
        <f>データ!R6</f>
        <v>3667</v>
      </c>
      <c r="AE10" s="36"/>
      <c r="AF10" s="36"/>
      <c r="AG10" s="36"/>
      <c r="AH10" s="36"/>
      <c r="AI10" s="36"/>
      <c r="AJ10" s="36"/>
      <c r="AK10" s="2"/>
      <c r="AL10" s="36">
        <f>データ!V6</f>
        <v>556</v>
      </c>
      <c r="AM10" s="36"/>
      <c r="AN10" s="36"/>
      <c r="AO10" s="36"/>
      <c r="AP10" s="36"/>
      <c r="AQ10" s="36"/>
      <c r="AR10" s="36"/>
      <c r="AS10" s="36"/>
      <c r="AT10" s="37">
        <f>データ!W6</f>
        <v>0.26</v>
      </c>
      <c r="AU10" s="37"/>
      <c r="AV10" s="37"/>
      <c r="AW10" s="37"/>
      <c r="AX10" s="37"/>
      <c r="AY10" s="37"/>
      <c r="AZ10" s="37"/>
      <c r="BA10" s="37"/>
      <c r="BB10" s="37">
        <f>データ!X6</f>
        <v>2138.46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113</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9" t="s">
        <v>27</v>
      </c>
      <c r="BM45" s="80"/>
      <c r="BN45" s="80"/>
      <c r="BO45" s="80"/>
      <c r="BP45" s="80"/>
      <c r="BQ45" s="80"/>
      <c r="BR45" s="80"/>
      <c r="BS45" s="80"/>
      <c r="BT45" s="80"/>
      <c r="BU45" s="80"/>
      <c r="BV45" s="80"/>
      <c r="BW45" s="80"/>
      <c r="BX45" s="80"/>
      <c r="BY45" s="80"/>
      <c r="BZ45" s="8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82"/>
      <c r="BM46" s="83"/>
      <c r="BN46" s="83"/>
      <c r="BO46" s="83"/>
      <c r="BP46" s="83"/>
      <c r="BQ46" s="83"/>
      <c r="BR46" s="83"/>
      <c r="BS46" s="83"/>
      <c r="BT46" s="83"/>
      <c r="BU46" s="83"/>
      <c r="BV46" s="83"/>
      <c r="BW46" s="83"/>
      <c r="BX46" s="83"/>
      <c r="BY46" s="83"/>
      <c r="BZ46" s="8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114</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3"/>
      <c r="BM60" s="74"/>
      <c r="BN60" s="74"/>
      <c r="BO60" s="74"/>
      <c r="BP60" s="74"/>
      <c r="BQ60" s="74"/>
      <c r="BR60" s="74"/>
      <c r="BS60" s="74"/>
      <c r="BT60" s="74"/>
      <c r="BU60" s="74"/>
      <c r="BV60" s="74"/>
      <c r="BW60" s="74"/>
      <c r="BX60" s="74"/>
      <c r="BY60" s="74"/>
      <c r="BZ60" s="75"/>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64" t="s">
        <v>30</v>
      </c>
      <c r="D83" s="64"/>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64"/>
      <c r="AE83" s="64"/>
      <c r="AF83" s="64"/>
      <c r="AG83" s="64"/>
      <c r="AH83" s="64"/>
      <c r="AI83" s="64"/>
      <c r="AJ83" s="64"/>
      <c r="AK83" s="64"/>
      <c r="AL83" s="64"/>
      <c r="AM83" s="64"/>
      <c r="AN83" s="64"/>
      <c r="AO83" s="64"/>
      <c r="AP83" s="64"/>
      <c r="AQ83" s="64"/>
      <c r="AR83" s="64"/>
      <c r="AS83" s="64"/>
      <c r="AT83" s="64"/>
      <c r="AU83" s="64"/>
      <c r="AV83" s="64"/>
      <c r="AW83" s="64"/>
      <c r="AX83" s="64"/>
      <c r="AY83" s="64"/>
      <c r="AZ83" s="64"/>
      <c r="BA83" s="64"/>
      <c r="BB83" s="64"/>
      <c r="BC83" s="64"/>
      <c r="BD83" s="64"/>
      <c r="BE83" s="64"/>
      <c r="BF83" s="64"/>
      <c r="BG83" s="64"/>
      <c r="BH83" s="64"/>
      <c r="BI83" s="64"/>
      <c r="BJ83" s="6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UxkieoJSyEE7nOiByrBs8s7P83UEDfs4ZiFZr2jcSNofayxiuC+4u9ruMNlG7hvYEnizx+gbKQvrPewtX9O9Q==" saltValue="9MRFzWu/oOn6q+vWfJ659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252042</v>
      </c>
      <c r="D6" s="19">
        <f t="shared" si="3"/>
        <v>46</v>
      </c>
      <c r="E6" s="19">
        <f t="shared" si="3"/>
        <v>17</v>
      </c>
      <c r="F6" s="19">
        <f t="shared" si="3"/>
        <v>5</v>
      </c>
      <c r="G6" s="19">
        <f t="shared" si="3"/>
        <v>0</v>
      </c>
      <c r="H6" s="19" t="str">
        <f t="shared" si="3"/>
        <v>滋賀県　近江八幡市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92.4</v>
      </c>
      <c r="P6" s="20">
        <f t="shared" si="3"/>
        <v>0.68</v>
      </c>
      <c r="Q6" s="20">
        <f t="shared" si="3"/>
        <v>100</v>
      </c>
      <c r="R6" s="20">
        <f t="shared" si="3"/>
        <v>3667</v>
      </c>
      <c r="S6" s="20">
        <f t="shared" si="3"/>
        <v>81942</v>
      </c>
      <c r="T6" s="20">
        <f t="shared" si="3"/>
        <v>177.45</v>
      </c>
      <c r="U6" s="20">
        <f t="shared" si="3"/>
        <v>461.78</v>
      </c>
      <c r="V6" s="20">
        <f t="shared" si="3"/>
        <v>556</v>
      </c>
      <c r="W6" s="20">
        <f t="shared" si="3"/>
        <v>0.26</v>
      </c>
      <c r="X6" s="20">
        <f t="shared" si="3"/>
        <v>2138.46</v>
      </c>
      <c r="Y6" s="21">
        <f>IF(Y7="",NA(),Y7)</f>
        <v>106.5</v>
      </c>
      <c r="Z6" s="21">
        <f t="shared" ref="Z6:AH6" si="4">IF(Z7="",NA(),Z7)</f>
        <v>106</v>
      </c>
      <c r="AA6" s="21">
        <f t="shared" si="4"/>
        <v>111.17</v>
      </c>
      <c r="AB6" s="21">
        <f t="shared" si="4"/>
        <v>109.69</v>
      </c>
      <c r="AC6" s="21">
        <f t="shared" si="4"/>
        <v>105.04</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60.41</v>
      </c>
      <c r="AV6" s="21">
        <f t="shared" ref="AV6:BD6" si="6">IF(AV7="",NA(),AV7)</f>
        <v>57.6</v>
      </c>
      <c r="AW6" s="21">
        <f t="shared" si="6"/>
        <v>84.78</v>
      </c>
      <c r="AX6" s="21">
        <f t="shared" si="6"/>
        <v>117.42</v>
      </c>
      <c r="AY6" s="21">
        <f t="shared" si="6"/>
        <v>135.4</v>
      </c>
      <c r="AZ6" s="21">
        <f t="shared" si="6"/>
        <v>29.13</v>
      </c>
      <c r="BA6" s="21">
        <f t="shared" si="6"/>
        <v>35.69</v>
      </c>
      <c r="BB6" s="21">
        <f t="shared" si="6"/>
        <v>38.4</v>
      </c>
      <c r="BC6" s="21">
        <f t="shared" si="6"/>
        <v>39.82</v>
      </c>
      <c r="BD6" s="21">
        <f t="shared" si="6"/>
        <v>41.03</v>
      </c>
      <c r="BE6" s="20" t="str">
        <f>IF(BE7="","",IF(BE7="-","【-】","【"&amp;SUBSTITUTE(TEXT(BE7,"#,##0.00"),"-","△")&amp;"】"))</f>
        <v>【47.19】</v>
      </c>
      <c r="BF6" s="21">
        <f>IF(BF7="",NA(),BF7)</f>
        <v>40.99</v>
      </c>
      <c r="BG6" s="21">
        <f t="shared" ref="BG6:BO6" si="7">IF(BG7="",NA(),BG7)</f>
        <v>31.84</v>
      </c>
      <c r="BH6" s="21">
        <f t="shared" si="7"/>
        <v>25.3</v>
      </c>
      <c r="BI6" s="21">
        <f t="shared" si="7"/>
        <v>17.079999999999998</v>
      </c>
      <c r="BJ6" s="21">
        <f t="shared" si="7"/>
        <v>12.96</v>
      </c>
      <c r="BK6" s="21">
        <f t="shared" si="7"/>
        <v>867.83</v>
      </c>
      <c r="BL6" s="21">
        <f t="shared" si="7"/>
        <v>791.76</v>
      </c>
      <c r="BM6" s="21">
        <f t="shared" si="7"/>
        <v>900.82</v>
      </c>
      <c r="BN6" s="21">
        <f t="shared" si="7"/>
        <v>743.31</v>
      </c>
      <c r="BO6" s="21">
        <f t="shared" si="7"/>
        <v>796.8</v>
      </c>
      <c r="BP6" s="20" t="str">
        <f>IF(BP7="","",IF(BP7="-","【-】","【"&amp;SUBSTITUTE(TEXT(BP7,"#,##0.00"),"-","△")&amp;"】"))</f>
        <v>【798.10】</v>
      </c>
      <c r="BQ6" s="21">
        <f>IF(BQ7="",NA(),BQ7)</f>
        <v>63.72</v>
      </c>
      <c r="BR6" s="21">
        <f t="shared" ref="BR6:BZ6" si="8">IF(BR7="",NA(),BR7)</f>
        <v>65.260000000000005</v>
      </c>
      <c r="BS6" s="21">
        <f t="shared" si="8"/>
        <v>64.069999999999993</v>
      </c>
      <c r="BT6" s="21">
        <f t="shared" si="8"/>
        <v>50.7</v>
      </c>
      <c r="BU6" s="21">
        <f t="shared" si="8"/>
        <v>50.8</v>
      </c>
      <c r="BV6" s="21">
        <f t="shared" si="8"/>
        <v>57.08</v>
      </c>
      <c r="BW6" s="21">
        <f t="shared" si="8"/>
        <v>56.26</v>
      </c>
      <c r="BX6" s="21">
        <f t="shared" si="8"/>
        <v>52.94</v>
      </c>
      <c r="BY6" s="21">
        <f t="shared" si="8"/>
        <v>61.15</v>
      </c>
      <c r="BZ6" s="21">
        <f t="shared" si="8"/>
        <v>58.41</v>
      </c>
      <c r="CA6" s="20" t="str">
        <f>IF(CA7="","",IF(CA7="-","【-】","【"&amp;SUBSTITUTE(TEXT(CA7,"#,##0.00"),"-","△")&amp;"】"))</f>
        <v>【54.51】</v>
      </c>
      <c r="CB6" s="21">
        <f>IF(CB7="",NA(),CB7)</f>
        <v>206.24</v>
      </c>
      <c r="CC6" s="21">
        <f t="shared" ref="CC6:CK6" si="9">IF(CC7="",NA(),CC7)</f>
        <v>209.46</v>
      </c>
      <c r="CD6" s="21">
        <f t="shared" si="9"/>
        <v>219.02</v>
      </c>
      <c r="CE6" s="21">
        <f t="shared" si="9"/>
        <v>277.25</v>
      </c>
      <c r="CF6" s="21">
        <f t="shared" si="9"/>
        <v>269.8</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69.16</v>
      </c>
      <c r="CN6" s="21">
        <f t="shared" ref="CN6:CV6" si="10">IF(CN7="",NA(),CN7)</f>
        <v>66.959999999999994</v>
      </c>
      <c r="CO6" s="21">
        <f t="shared" si="10"/>
        <v>64.760000000000005</v>
      </c>
      <c r="CP6" s="21">
        <f t="shared" si="10"/>
        <v>63.88</v>
      </c>
      <c r="CQ6" s="21">
        <f t="shared" si="10"/>
        <v>65.2</v>
      </c>
      <c r="CR6" s="21">
        <f t="shared" si="10"/>
        <v>54.83</v>
      </c>
      <c r="CS6" s="21">
        <f t="shared" si="10"/>
        <v>66.53</v>
      </c>
      <c r="CT6" s="21">
        <f t="shared" si="10"/>
        <v>52.35</v>
      </c>
      <c r="CU6" s="21">
        <f t="shared" si="10"/>
        <v>52.63</v>
      </c>
      <c r="CV6" s="21">
        <f t="shared" si="10"/>
        <v>52.34</v>
      </c>
      <c r="CW6" s="20" t="str">
        <f>IF(CW7="","",IF(CW7="-","【-】","【"&amp;SUBSTITUTE(TEXT(CW7,"#,##0.00"),"-","△")&amp;"】"))</f>
        <v>【49.92】</v>
      </c>
      <c r="CX6" s="21">
        <f>IF(CX7="",NA(),CX7)</f>
        <v>95.47</v>
      </c>
      <c r="CY6" s="21">
        <f t="shared" ref="CY6:DG6" si="11">IF(CY7="",NA(),CY7)</f>
        <v>96.7</v>
      </c>
      <c r="CZ6" s="21">
        <f t="shared" si="11"/>
        <v>95.97</v>
      </c>
      <c r="DA6" s="21">
        <f t="shared" si="11"/>
        <v>96.37</v>
      </c>
      <c r="DB6" s="21">
        <f t="shared" si="11"/>
        <v>96.58</v>
      </c>
      <c r="DC6" s="21">
        <f t="shared" si="11"/>
        <v>84.7</v>
      </c>
      <c r="DD6" s="21">
        <f t="shared" si="11"/>
        <v>84.67</v>
      </c>
      <c r="DE6" s="21">
        <f t="shared" si="11"/>
        <v>84.39</v>
      </c>
      <c r="DF6" s="21">
        <f t="shared" si="11"/>
        <v>90.32</v>
      </c>
      <c r="DG6" s="21">
        <f t="shared" si="11"/>
        <v>90.05</v>
      </c>
      <c r="DH6" s="20" t="str">
        <f>IF(DH7="","",IF(DH7="-","【-】","【"&amp;SUBSTITUTE(TEXT(DH7,"#,##0.00"),"-","△")&amp;"】"))</f>
        <v>【87.80】</v>
      </c>
      <c r="DI6" s="21">
        <f>IF(DI7="",NA(),DI7)</f>
        <v>17.89</v>
      </c>
      <c r="DJ6" s="21">
        <f t="shared" ref="DJ6:DR6" si="12">IF(DJ7="",NA(),DJ7)</f>
        <v>20.92</v>
      </c>
      <c r="DK6" s="21">
        <f t="shared" si="12"/>
        <v>23.96</v>
      </c>
      <c r="DL6" s="21">
        <f t="shared" si="12"/>
        <v>26.99</v>
      </c>
      <c r="DM6" s="21">
        <f t="shared" si="12"/>
        <v>30</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2">
      <c r="A7" s="14"/>
      <c r="B7" s="23">
        <v>2024</v>
      </c>
      <c r="C7" s="23">
        <v>252042</v>
      </c>
      <c r="D7" s="23">
        <v>46</v>
      </c>
      <c r="E7" s="23">
        <v>17</v>
      </c>
      <c r="F7" s="23">
        <v>5</v>
      </c>
      <c r="G7" s="23">
        <v>0</v>
      </c>
      <c r="H7" s="23" t="s">
        <v>96</v>
      </c>
      <c r="I7" s="23" t="s">
        <v>97</v>
      </c>
      <c r="J7" s="23" t="s">
        <v>98</v>
      </c>
      <c r="K7" s="23" t="s">
        <v>99</v>
      </c>
      <c r="L7" s="23" t="s">
        <v>100</v>
      </c>
      <c r="M7" s="23" t="s">
        <v>101</v>
      </c>
      <c r="N7" s="24" t="s">
        <v>102</v>
      </c>
      <c r="O7" s="24">
        <v>92.4</v>
      </c>
      <c r="P7" s="24">
        <v>0.68</v>
      </c>
      <c r="Q7" s="24">
        <v>100</v>
      </c>
      <c r="R7" s="24">
        <v>3667</v>
      </c>
      <c r="S7" s="24">
        <v>81942</v>
      </c>
      <c r="T7" s="24">
        <v>177.45</v>
      </c>
      <c r="U7" s="24">
        <v>461.78</v>
      </c>
      <c r="V7" s="24">
        <v>556</v>
      </c>
      <c r="W7" s="24">
        <v>0.26</v>
      </c>
      <c r="X7" s="24">
        <v>2138.46</v>
      </c>
      <c r="Y7" s="24">
        <v>106.5</v>
      </c>
      <c r="Z7" s="24">
        <v>106</v>
      </c>
      <c r="AA7" s="24">
        <v>111.17</v>
      </c>
      <c r="AB7" s="24">
        <v>109.69</v>
      </c>
      <c r="AC7" s="24">
        <v>105.04</v>
      </c>
      <c r="AD7" s="24">
        <v>106.37</v>
      </c>
      <c r="AE7" s="24">
        <v>106.07</v>
      </c>
      <c r="AF7" s="24">
        <v>105.5</v>
      </c>
      <c r="AG7" s="24">
        <v>103.07</v>
      </c>
      <c r="AH7" s="24">
        <v>103.04</v>
      </c>
      <c r="AI7" s="24">
        <v>104.3</v>
      </c>
      <c r="AJ7" s="24">
        <v>0</v>
      </c>
      <c r="AK7" s="24">
        <v>0</v>
      </c>
      <c r="AL7" s="24">
        <v>0</v>
      </c>
      <c r="AM7" s="24">
        <v>0</v>
      </c>
      <c r="AN7" s="24">
        <v>0</v>
      </c>
      <c r="AO7" s="24">
        <v>139.02000000000001</v>
      </c>
      <c r="AP7" s="24">
        <v>132.04</v>
      </c>
      <c r="AQ7" s="24">
        <v>145.43</v>
      </c>
      <c r="AR7" s="24">
        <v>120.64</v>
      </c>
      <c r="AS7" s="24">
        <v>100.31</v>
      </c>
      <c r="AT7" s="24">
        <v>102.74</v>
      </c>
      <c r="AU7" s="24">
        <v>60.41</v>
      </c>
      <c r="AV7" s="24">
        <v>57.6</v>
      </c>
      <c r="AW7" s="24">
        <v>84.78</v>
      </c>
      <c r="AX7" s="24">
        <v>117.42</v>
      </c>
      <c r="AY7" s="24">
        <v>135.4</v>
      </c>
      <c r="AZ7" s="24">
        <v>29.13</v>
      </c>
      <c r="BA7" s="24">
        <v>35.69</v>
      </c>
      <c r="BB7" s="24">
        <v>38.4</v>
      </c>
      <c r="BC7" s="24">
        <v>39.82</v>
      </c>
      <c r="BD7" s="24">
        <v>41.03</v>
      </c>
      <c r="BE7" s="24">
        <v>47.19</v>
      </c>
      <c r="BF7" s="24">
        <v>40.99</v>
      </c>
      <c r="BG7" s="24">
        <v>31.84</v>
      </c>
      <c r="BH7" s="24">
        <v>25.3</v>
      </c>
      <c r="BI7" s="24">
        <v>17.079999999999998</v>
      </c>
      <c r="BJ7" s="24">
        <v>12.96</v>
      </c>
      <c r="BK7" s="24">
        <v>867.83</v>
      </c>
      <c r="BL7" s="24">
        <v>791.76</v>
      </c>
      <c r="BM7" s="24">
        <v>900.82</v>
      </c>
      <c r="BN7" s="24">
        <v>743.31</v>
      </c>
      <c r="BO7" s="24">
        <v>796.8</v>
      </c>
      <c r="BP7" s="24">
        <v>798.1</v>
      </c>
      <c r="BQ7" s="24">
        <v>63.72</v>
      </c>
      <c r="BR7" s="24">
        <v>65.260000000000005</v>
      </c>
      <c r="BS7" s="24">
        <v>64.069999999999993</v>
      </c>
      <c r="BT7" s="24">
        <v>50.7</v>
      </c>
      <c r="BU7" s="24">
        <v>50.8</v>
      </c>
      <c r="BV7" s="24">
        <v>57.08</v>
      </c>
      <c r="BW7" s="24">
        <v>56.26</v>
      </c>
      <c r="BX7" s="24">
        <v>52.94</v>
      </c>
      <c r="BY7" s="24">
        <v>61.15</v>
      </c>
      <c r="BZ7" s="24">
        <v>58.41</v>
      </c>
      <c r="CA7" s="24">
        <v>54.51</v>
      </c>
      <c r="CB7" s="24">
        <v>206.24</v>
      </c>
      <c r="CC7" s="24">
        <v>209.46</v>
      </c>
      <c r="CD7" s="24">
        <v>219.02</v>
      </c>
      <c r="CE7" s="24">
        <v>277.25</v>
      </c>
      <c r="CF7" s="24">
        <v>269.8</v>
      </c>
      <c r="CG7" s="24">
        <v>274.99</v>
      </c>
      <c r="CH7" s="24">
        <v>282.08999999999997</v>
      </c>
      <c r="CI7" s="24">
        <v>303.27999999999997</v>
      </c>
      <c r="CJ7" s="24">
        <v>250.43</v>
      </c>
      <c r="CK7" s="24">
        <v>267.33999999999997</v>
      </c>
      <c r="CL7" s="24">
        <v>286.33</v>
      </c>
      <c r="CM7" s="24">
        <v>69.16</v>
      </c>
      <c r="CN7" s="24">
        <v>66.959999999999994</v>
      </c>
      <c r="CO7" s="24">
        <v>64.760000000000005</v>
      </c>
      <c r="CP7" s="24">
        <v>63.88</v>
      </c>
      <c r="CQ7" s="24">
        <v>65.2</v>
      </c>
      <c r="CR7" s="24">
        <v>54.83</v>
      </c>
      <c r="CS7" s="24">
        <v>66.53</v>
      </c>
      <c r="CT7" s="24">
        <v>52.35</v>
      </c>
      <c r="CU7" s="24">
        <v>52.63</v>
      </c>
      <c r="CV7" s="24">
        <v>52.34</v>
      </c>
      <c r="CW7" s="24">
        <v>49.92</v>
      </c>
      <c r="CX7" s="24">
        <v>95.47</v>
      </c>
      <c r="CY7" s="24">
        <v>96.7</v>
      </c>
      <c r="CZ7" s="24">
        <v>95.97</v>
      </c>
      <c r="DA7" s="24">
        <v>96.37</v>
      </c>
      <c r="DB7" s="24">
        <v>96.58</v>
      </c>
      <c r="DC7" s="24">
        <v>84.7</v>
      </c>
      <c r="DD7" s="24">
        <v>84.67</v>
      </c>
      <c r="DE7" s="24">
        <v>84.39</v>
      </c>
      <c r="DF7" s="24">
        <v>90.32</v>
      </c>
      <c r="DG7" s="24">
        <v>90.05</v>
      </c>
      <c r="DH7" s="24">
        <v>87.8</v>
      </c>
      <c r="DI7" s="24">
        <v>17.89</v>
      </c>
      <c r="DJ7" s="24">
        <v>20.92</v>
      </c>
      <c r="DK7" s="24">
        <v>23.96</v>
      </c>
      <c r="DL7" s="24">
        <v>26.99</v>
      </c>
      <c r="DM7" s="24">
        <v>30</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v>
      </c>
      <c r="EH7" s="24">
        <v>0</v>
      </c>
      <c r="EI7" s="24">
        <v>0</v>
      </c>
      <c r="EJ7" s="24">
        <v>0.25</v>
      </c>
      <c r="EK7" s="24">
        <v>0.05</v>
      </c>
      <c r="EL7" s="24">
        <v>0.03</v>
      </c>
      <c r="EM7" s="24">
        <v>0.02</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日岡　豊</cp:lastModifiedBy>
  <dcterms:created xsi:type="dcterms:W3CDTF">2025-12-23T06:21:18Z</dcterms:created>
  <dcterms:modified xsi:type="dcterms:W3CDTF">2026-03-05T05:50:58Z</dcterms:modified>
  <cp:category/>
</cp:coreProperties>
</file>