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MyDocuments\送信準備\"/>
    </mc:Choice>
  </mc:AlternateContent>
  <xr:revisionPtr revIDLastSave="0" documentId="13_ncr:1_{904D4565-4B0E-449C-B8B5-F94FD6CF48BE}" xr6:coauthVersionLast="47" xr6:coauthVersionMax="47" xr10:uidLastSave="{00000000-0000-0000-0000-000000000000}"/>
  <workbookProtection workbookAlgorithmName="SHA-512" workbookHashValue="9eSdLHBnFpWjjL50Xe/trNcbIGD5fErnNQLNrM40BS1aQKrMbpHWpjDow80DYZIAIZx4hQsaXxRR0BtPnDnx0Q==" workbookSaltValue="OhC/R7foSPah2YDvK5zHN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G85" i="4"/>
  <c r="E85" i="4"/>
  <c r="BB10" i="4"/>
  <c r="W10" i="4"/>
  <c r="P10" i="4"/>
  <c r="BB8" i="4"/>
  <c r="AT8" i="4"/>
  <c r="W8"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<sst xmlns="http://schemas.openxmlformats.org/spreadsheetml/2006/main" count="236" uniqueCount="116">
  <si>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</si>
  <si>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</si>
  <si>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</si>
  <si>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</si>
  <si>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</si>
  <si>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</si>
  <si>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</si>
  <si>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</si>
  <si>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</si>
  <si>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</si>
  <si>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</si>
  <si>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</si>
  <si>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</si>
  <si>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</si>
  <si>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</si>
  <si>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</si>
  <si>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</si>
  <si>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</si>
  <si>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</si>
  <si>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</si>
  <si>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</si>
  <si>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</si>
  <si>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</si>
  <si>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</si>
  <si>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</si>
  <si>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</si>
  <si>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</si>
  <si>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</si>
  <si>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</si>
  <si>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</si>
  <si>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</si>
  <si>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</si>
  <si>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</si>
  <si>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</si>
  <si>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</si>
  <si>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</si>
  <si>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</si>
  <si>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</si>
  <si>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</si>
  <si>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</si>
  <si>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</si>
  <si>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</si>
  <si>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</si>
  <si>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</si>
  <si>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</si>
  <si>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</si>
  <si>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</si>
  <si>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</si>
  <si>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</si>
  <si>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</si>
  <si>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</si>
  <si>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</si>
  <si>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</si>
  <si>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</si>
  <si>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</si>
  <si>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</si>
  <si>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</si>
  <si>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</si>
  <si>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</si>
  <si>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</si>
  <si>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</si>
  <si>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</si>
  <si>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</si>
  <si>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</si>
  <si>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</si>
  <si>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</si>
  <si>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</si>
  <si>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</si>
  <si>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</si>
  <si>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</si>
  <si>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</si>
  <si>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</si>
  <si>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</si>
  <si>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</si>
  <si>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</si>
  <si>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</si>
  <si>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</si>
  <si>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</si>
  <si>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</si>
  <si>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</si>
  <si>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</si>
  <si>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</si>
  <si>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</si>
  <si>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</si>
  <si>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</si>
  <si>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</si>
  <si>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</si>
  <si>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</si>
  <si>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</si>
  <si>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</si>
  <si>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</si>
  <si>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</si>
  <si>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</si>
  <si>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</si>
  <si>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</si>
  <si>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</si>
  <si>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</si>
  <si>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</si>
  <si>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</si>
  <si>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</si>
  <si>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</si>
  <si>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</si>
  <si>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</si>
  <si>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</si>
  <si>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</si>
  <si>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</si>
  <si>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</si>
  <si>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</si>
  <si>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</si>
  <si>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</si>
  <si>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</si>
  <si>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</si>
  <si>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</si>
  <si>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本市の下水道事業は、平成29年度より地方公営企業法を適用しています。
　①経常収支比率は、収益の不足分を一般会計からの繰入金にて賄っているため、100％を超え黒字となっています。
　②累積欠損金はありません。
　③短期的な債務に対する支払い能力を表す流動比率は、100％を下回っており、今後も企業債の償還に係る現金の不足を繰入金や資本費平準化債で賄う状況が当面続くことを見込んでいます。
　④事業規模（収益）に対する企業債残高の比率は、発行額が返済額を上回らないよう抑制しているため改善し、類似団体平均も下回っています。
　⑤費用に対する使用料収入の割合を示す経費回収率は、当市の使用料単価【148.35円/m3】が国の基準【150円/m3】に満たないことから、100％を下回っていますが、普及率の向上により使用料収入は増加しているため、類似団体平均値を上回っています。
　⑥有収水量1m3あたりの費用を表す汚水処理原価は、比較的人口密度が高く、事業効率が良いため類似団体平均を下回っています。また、物価高騰等により平均値は増加しましたが、本市は汚水処理費用の増加と同時に有収水量も増加したため、微減しています。
　⑦施設利用率は、H30から事業区分が「流域関連下水道」の場合は、該当なしとなっています。
　⑧水洗化率は、類似団体平均を下回っていますが、普及活動により徐々に向上し、平均との差も縮んでいます。</t>
    <rPh sb="227" eb="229">
      <t>ウワマワ</t>
    </rPh>
    <rPh sb="234" eb="236">
      <t>ヨクセイ</t>
    </rPh>
    <rPh sb="346" eb="349">
      <t>フキュウリツ</t>
    </rPh>
    <rPh sb="350" eb="352">
      <t>コウジョウ</t>
    </rPh>
    <rPh sb="355" eb="358">
      <t>シヨウリョウ</t>
    </rPh>
    <rPh sb="358" eb="360">
      <t>シュウニュウ</t>
    </rPh>
    <rPh sb="361" eb="363">
      <t>ゾウカ</t>
    </rPh>
    <rPh sb="370" eb="374">
      <t>ルイジダンタイ</t>
    </rPh>
    <rPh sb="374" eb="377">
      <t>ヘイキンチ</t>
    </rPh>
    <rPh sb="378" eb="380">
      <t>ウワマワ</t>
    </rPh>
    <rPh sb="451" eb="456">
      <t>ブッカコウトウトウ</t>
    </rPh>
    <rPh sb="461" eb="462">
      <t>アタイ</t>
    </rPh>
    <rPh sb="463" eb="465">
      <t>ゾウカ</t>
    </rPh>
    <rPh sb="471" eb="473">
      <t>ホンシ</t>
    </rPh>
    <rPh sb="474" eb="480">
      <t>オスイショリヒヨウ</t>
    </rPh>
    <rPh sb="481" eb="483">
      <t>ゾウカ</t>
    </rPh>
    <rPh sb="484" eb="486">
      <t>ドウジ</t>
    </rPh>
    <rPh sb="487" eb="491">
      <t>ユウシュウスイリョウ</t>
    </rPh>
    <rPh sb="492" eb="494">
      <t>ゾウカ</t>
    </rPh>
    <rPh sb="499" eb="501">
      <t>ビゲン</t>
    </rPh>
    <rPh sb="562" eb="568">
      <t>ルイジダンタイヘイキン</t>
    </rPh>
    <rPh sb="569" eb="571">
      <t>シタマワ</t>
    </rPh>
    <rPh sb="578" eb="582">
      <t>フキュウカツドウ</t>
    </rPh>
    <rPh sb="585" eb="587">
      <t>ジョジョ</t>
    </rPh>
    <rPh sb="588" eb="590">
      <t>コウジョウ</t>
    </rPh>
    <rPh sb="592" eb="594">
      <t>ヘイキン</t>
    </rPh>
    <rPh sb="596" eb="597">
      <t>サ</t>
    </rPh>
    <rPh sb="598" eb="599">
      <t>チヂ</t>
    </rPh>
    <phoneticPr fontId="4"/>
  </si>
  <si>
    <t>　固定資産については、H29期首現在の簿価で新たに会計をスタート（フレッシュスタート）していますので、
　①有形固定資産減価償却率は７年分の減価償却費で算定されています。早期に法適用をしている団体が平均値を押し上げていることから、低い値となっています。しかし、徐々に平均値との差が縮小しつつあるため、老朽化対策に努めます。
　②管渠老朽化率については、事業を開始して45年程度で法定耐用年数を超える管渠がないため、0％です。
　③管渠改善率は、更新や老朽化対策を要する管渠が無かったため、0％です。
　今後も引き続き経営戦略に基づき、適切な予防保全管理に努めます。</t>
    <rPh sb="130" eb="132">
      <t>ジョジョ</t>
    </rPh>
    <rPh sb="133" eb="136">
      <t>ヘイキンチ</t>
    </rPh>
    <rPh sb="138" eb="139">
      <t>サ</t>
    </rPh>
    <rPh sb="140" eb="142">
      <t>シュクショウ</t>
    </rPh>
    <rPh sb="150" eb="155">
      <t>ロウキュウカタイサク</t>
    </rPh>
    <rPh sb="156" eb="157">
      <t>ツト</t>
    </rPh>
    <phoneticPr fontId="4"/>
  </si>
  <si>
    <t>　経営状況については、初期投資に係る企業債の償還額が多額で厳しい資金状況にあり、経費回収率も100％に達しておらず、これらに係る不足分は一般会計からの繰入金で賄っている状況です。そのため、地道に普及活動を行うことで、水洗化率（接続率）の向上に取り組み、使用料収入の増収を図ってきました。しかし今後は人口減少により使用料収入は減少していく見込みのうえ、近年の人件費、物価高騰および老朽化対策の増加により費用が増加しています。これらに対応するには料金収入の水準を見直す必要があることから、令和7年度に改定する経営戦略において、適正な料金収入の算定を行い、今後も健全に事業を運営できるよう努めます。</t>
    <rPh sb="146" eb="148">
      <t>コンゴ</t>
    </rPh>
    <rPh sb="149" eb="153">
      <t>ジンコウゲンショウ</t>
    </rPh>
    <rPh sb="156" eb="161">
      <t>シヨウリョウシュウニュウ</t>
    </rPh>
    <rPh sb="162" eb="164">
      <t>ゲンショウ</t>
    </rPh>
    <rPh sb="168" eb="170">
      <t>ミコ</t>
    </rPh>
    <rPh sb="175" eb="177">
      <t>キンネン</t>
    </rPh>
    <rPh sb="178" eb="181">
      <t>ジンケンヒ</t>
    </rPh>
    <rPh sb="182" eb="186">
      <t>ブッカコウトウ</t>
    </rPh>
    <rPh sb="189" eb="192">
      <t>ロウキュウカ</t>
    </rPh>
    <rPh sb="192" eb="194">
      <t>タイサク</t>
    </rPh>
    <rPh sb="195" eb="197">
      <t>ゾウカ</t>
    </rPh>
    <rPh sb="200" eb="202">
      <t>ヒヨウ</t>
    </rPh>
    <rPh sb="203" eb="205">
      <t>ゾウカ</t>
    </rPh>
    <rPh sb="215" eb="217">
      <t>タイオウ</t>
    </rPh>
    <rPh sb="221" eb="225">
      <t>リョウキンシュウニュウ</t>
    </rPh>
    <rPh sb="226" eb="228">
      <t>スイジュン</t>
    </rPh>
    <rPh sb="229" eb="231">
      <t>ミナオ</t>
    </rPh>
    <rPh sb="232" eb="234">
      <t>ヒツヨウ</t>
    </rPh>
    <rPh sb="242" eb="244">
      <t>レイワ</t>
    </rPh>
    <rPh sb="245" eb="247">
      <t>ネンド</t>
    </rPh>
    <rPh sb="261" eb="263">
      <t>テキセイ</t>
    </rPh>
    <rPh sb="278" eb="280">
      <t>ケンゼン</t>
    </rPh>
    <rPh sb="281" eb="283">
      <t>ジギョウ</t>
    </rPh>
    <rPh sb="284" eb="286">
      <t>ウンエイ</t>
    </rPh>
    <rPh sb="291" eb="29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</si>
</sst>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A7-4F4C-BD1B-ACBAFCA600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1A7-4F4C-BD1B-ACBAFCA600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D5-43CC-AA57-5C0EDACBC9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29D5-43CC-AA57-5C0EDACBC9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90.81</c:v>
                </c:pt>
                <c:pt idx="1">
                  <c:v>91.58</c:v>
                </c:pt>
                <c:pt idx="2">
                  <c:v>91.6</c:v>
                </c:pt>
                <c:pt idx="3">
                  <c:v>91.67</c:v>
                </c:pt>
                <c:pt idx="4">
                  <c:v>92.05</c:v>
                </c:pt>
              </c:numCache>
            </c:numRef>
          </c:val>
          <c:extLst>
            <c:ext xmlns:c16="http://schemas.microsoft.com/office/drawing/2014/chart" uri="{C3380CC4-5D6E-409C-BE32-E72D297353CC}">
              <c16:uniqueId val="{00000000-3A37-4868-9620-1F87FE93D6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A37-4868-9620-1F87FE93D6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101.28</c:v>
                </c:pt>
                <c:pt idx="1">
                  <c:v>100.76</c:v>
                </c:pt>
                <c:pt idx="2">
                  <c:v>101.06</c:v>
                </c:pt>
                <c:pt idx="3">
                  <c:v>101.29</c:v>
                </c:pt>
                <c:pt idx="4">
                  <c:v>101.55</c:v>
                </c:pt>
              </c:numCache>
            </c:numRef>
          </c:val>
          <c:extLst>
            <c:ext xmlns:c16="http://schemas.microsoft.com/office/drawing/2014/chart" uri="{C3380CC4-5D6E-409C-BE32-E72D297353CC}">
              <c16:uniqueId val="{00000000-55F1-4FA5-91C5-52ACED9FFB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55F1-4FA5-91C5-52ACED9FFB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12.71</c:v>
                </c:pt>
                <c:pt idx="1">
                  <c:v>15.79</c:v>
                </c:pt>
                <c:pt idx="2">
                  <c:v>18.88</c:v>
                </c:pt>
                <c:pt idx="3">
                  <c:v>21.98</c:v>
                </c:pt>
                <c:pt idx="4">
                  <c:v>25.04</c:v>
                </c:pt>
              </c:numCache>
            </c:numRef>
          </c:val>
          <c:extLst>
            <c:ext xmlns:c16="http://schemas.microsoft.com/office/drawing/2014/chart" uri="{C3380CC4-5D6E-409C-BE32-E72D297353CC}">
              <c16:uniqueId val="{00000000-872F-427D-BB9B-E4092E3B90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72F-427D-BB9B-E4092E3B90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97-4775-AA8E-D180698951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6C97-4775-AA8E-D180698951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E3-4F8B-8C39-A6676D5479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F0E3-4F8B-8C39-A6676D5479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11.39</c:v>
                </c:pt>
                <c:pt idx="1">
                  <c:v>10.72</c:v>
                </c:pt>
                <c:pt idx="2">
                  <c:v>12.28</c:v>
                </c:pt>
                <c:pt idx="3">
                  <c:v>22.17</c:v>
                </c:pt>
                <c:pt idx="4">
                  <c:v>18.98</c:v>
                </c:pt>
              </c:numCache>
            </c:numRef>
          </c:val>
          <c:extLst>
            <c:ext xmlns:c16="http://schemas.microsoft.com/office/drawing/2014/chart" uri="{C3380CC4-5D6E-409C-BE32-E72D297353CC}">
              <c16:uniqueId val="{00000000-C2AA-4BA0-B63E-C280F17253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C2AA-4BA0-B63E-C280F17253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920.64</c:v>
                </c:pt>
                <c:pt idx="1">
                  <c:v>856.49</c:v>
                </c:pt>
                <c:pt idx="2">
                  <c:v>774.62</c:v>
                </c:pt>
                <c:pt idx="3">
                  <c:v>691.25</c:v>
                </c:pt>
                <c:pt idx="4">
                  <c:v>639.92999999999995</c:v>
                </c:pt>
              </c:numCache>
            </c:numRef>
          </c:val>
          <c:extLst>
            <c:ext xmlns:c16="http://schemas.microsoft.com/office/drawing/2014/chart" uri="{C3380CC4-5D6E-409C-BE32-E72D297353CC}">
              <c16:uniqueId val="{00000000-FBD2-4DD1-A5A4-8B48603BCA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FBD2-4DD1-A5A4-8B48603BCA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97.8</c:v>
                </c:pt>
                <c:pt idx="1">
                  <c:v>97.25</c:v>
                </c:pt>
                <c:pt idx="2">
                  <c:v>97.1</c:v>
                </c:pt>
                <c:pt idx="3">
                  <c:v>98.42</c:v>
                </c:pt>
                <c:pt idx="4">
                  <c:v>98.72</c:v>
                </c:pt>
              </c:numCache>
            </c:numRef>
          </c:val>
          <c:extLst>
            <c:ext xmlns:c16="http://schemas.microsoft.com/office/drawing/2014/chart" uri="{C3380CC4-5D6E-409C-BE32-E72D297353CC}">
              <c16:uniqueId val="{00000000-A8C9-4338-93A2-FA10ED4DE5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A8C9-4338-93A2-FA10ED4DE5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150.55000000000001</c:v>
                </c:pt>
                <c:pt idx="1">
                  <c:v>151.57</c:v>
                </c:pt>
                <c:pt idx="2">
                  <c:v>152.15</c:v>
                </c:pt>
                <c:pt idx="3">
                  <c:v>150.47999999999999</c:v>
                </c:pt>
                <c:pt idx="4">
                  <c:v>150.28</c:v>
                </c:pt>
              </c:numCache>
            </c:numRef>
          </c:val>
          <c:extLst>
            <c:ext xmlns:c16="http://schemas.microsoft.com/office/drawing/2014/chart" uri="{C3380CC4-5D6E-409C-BE32-E72D297353CC}">
              <c16:uniqueId val="{00000000-65DC-41A3-961C-2FB5322D83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65DC-41A3-961C-2FB5322D83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近江八幡市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81942</v>
      </c>
      <c r="AM8" s="41"/>
      <c r="AN8" s="41"/>
      <c r="AO8" s="41"/>
      <c r="AP8" s="41"/>
      <c r="AQ8" s="41"/>
      <c r="AR8" s="41"/>
      <c r="AS8" s="41"/>
      <c r="AT8" s="34">
        <f>データ!T6</f>
        <v>177.45</v>
      </c>
      <c r="AU8" s="34"/>
      <c r="AV8" s="34"/>
      <c r="AW8" s="34"/>
      <c r="AX8" s="34"/>
      <c r="AY8" s="34"/>
      <c r="AZ8" s="34"/>
      <c r="BA8" s="34"/>
      <c r="BB8" s="34">
        <f>データ!U6</f>
        <v>461.78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62.81</v>
      </c>
      <c r="J10" s="34"/>
      <c r="K10" s="34"/>
      <c r="L10" s="34"/>
      <c r="M10" s="34"/>
      <c r="N10" s="34"/>
      <c r="O10" s="34"/>
      <c r="P10" s="34">
        <f>データ!P6</f>
        <v>75.05</v>
      </c>
      <c r="Q10" s="34"/>
      <c r="R10" s="34"/>
      <c r="S10" s="34"/>
      <c r="T10" s="34"/>
      <c r="U10" s="34"/>
      <c r="V10" s="34"/>
      <c r="W10" s="34">
        <f>データ!Q6</f>
        <v>87.32</v>
      </c>
      <c r="X10" s="34"/>
      <c r="Y10" s="34"/>
      <c r="Z10" s="34"/>
      <c r="AA10" s="34"/>
      <c r="AB10" s="34"/>
      <c r="AC10" s="34"/>
      <c r="AD10" s="41">
        <f>データ!R6</f>
        <v>2855</v>
      </c>
      <c r="AE10" s="41"/>
      <c r="AF10" s="41"/>
      <c r="AG10" s="41"/>
      <c r="AH10" s="41"/>
      <c r="AI10" s="41"/>
      <c r="AJ10" s="41"/>
      <c r="AK10" s="2"/>
      <c r="AL10" s="41">
        <f>データ!V6</f>
        <v>61346</v>
      </c>
      <c r="AM10" s="41"/>
      <c r="AN10" s="41"/>
      <c r="AO10" s="41"/>
      <c r="AP10" s="41"/>
      <c r="AQ10" s="41"/>
      <c r="AR10" s="41"/>
      <c r="AS10" s="41"/>
      <c r="AT10" s="34">
        <f>データ!W6</f>
        <v>13.19</v>
      </c>
      <c r="AU10" s="34"/>
      <c r="AV10" s="34"/>
      <c r="AW10" s="34"/>
      <c r="AX10" s="34"/>
      <c r="AY10" s="34"/>
      <c r="AZ10" s="34"/>
      <c r="BA10" s="34"/>
      <c r="BB10" s="34">
        <f>データ!X6</f>
        <v>4650.95</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55DqShVbY+Gv6PqEvhEIBg0AX95EEllXfFFJV15uPjWFn5vPwoyFdKFiWZPsy4NP2n82L3SnBLxdQ9xum3NfA==" saltValue="StvdHb//Kh+Wq4ibfRir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252042</v>
      </c>
      <c r="D6" s="19">
        <f t="shared" si="3"/>
        <v>46</v>
      </c>
      <c r="E6" s="19">
        <f t="shared" si="3"/>
        <v>17</v>
      </c>
      <c r="F6" s="19">
        <f t="shared" si="3"/>
        <v>1</v>
      </c>
      <c r="G6" s="19">
        <f t="shared" si="3"/>
        <v>0</v>
      </c>
      <c r="H6" s="19" t="str">
        <f t="shared" si="3"/>
        <v>滋賀県　近江八幡市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62.81</v>
      </c>
      <c r="P6" s="20">
        <f t="shared" si="3"/>
        <v>75.05</v>
      </c>
      <c r="Q6" s="20">
        <f t="shared" si="3"/>
        <v>87.32</v>
      </c>
      <c r="R6" s="20">
        <f t="shared" si="3"/>
        <v>2855</v>
      </c>
      <c r="S6" s="20">
        <f t="shared" si="3"/>
        <v>81942</v>
      </c>
      <c r="T6" s="20">
        <f t="shared" si="3"/>
        <v>177.45</v>
      </c>
      <c r="U6" s="20">
        <f t="shared" si="3"/>
        <v>461.78</v>
      </c>
      <c r="V6" s="20">
        <f t="shared" si="3"/>
        <v>61346</v>
      </c>
      <c r="W6" s="20">
        <f t="shared" si="3"/>
        <v>13.19</v>
      </c>
      <c r="X6" s="20">
        <f t="shared" si="3"/>
        <v>4650.95</v>
      </c>
      <c r="Y6" s="21">
        <f>IF(Y7="",NA(),Y7)</f>
        <v>101.28</v>
      </c>
      <c r="Z6" s="21">
        <f t="shared" ref="Z6:AH6" si="4">IF(Z7="",NA(),Z7)</f>
        <v>100.76</v>
      </c>
      <c r="AA6" s="21">
        <f t="shared" si="4"/>
        <v>101.06</v>
      </c>
      <c r="AB6" s="21">
        <f t="shared" si="4"/>
        <v>101.29</v>
      </c>
      <c r="AC6" s="21">
        <f t="shared" si="4"/>
        <v>101.55</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11.39</v>
      </c>
      <c r="AV6" s="21">
        <f t="shared" ref="AV6:BD6" si="6">IF(AV7="",NA(),AV7)</f>
        <v>10.72</v>
      </c>
      <c r="AW6" s="21">
        <f t="shared" si="6"/>
        <v>12.28</v>
      </c>
      <c r="AX6" s="21">
        <f t="shared" si="6"/>
        <v>22.17</v>
      </c>
      <c r="AY6" s="21">
        <f t="shared" si="6"/>
        <v>18.98</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920.64</v>
      </c>
      <c r="BG6" s="21">
        <f t="shared" ref="BG6:BO6" si="7">IF(BG7="",NA(),BG7)</f>
        <v>856.49</v>
      </c>
      <c r="BH6" s="21">
        <f t="shared" si="7"/>
        <v>774.62</v>
      </c>
      <c r="BI6" s="21">
        <f t="shared" si="7"/>
        <v>691.25</v>
      </c>
      <c r="BJ6" s="21">
        <f t="shared" si="7"/>
        <v>639.92999999999995</v>
      </c>
      <c r="BK6" s="21">
        <f t="shared" si="7"/>
        <v>857.88</v>
      </c>
      <c r="BL6" s="21">
        <f t="shared" si="7"/>
        <v>825.1</v>
      </c>
      <c r="BM6" s="21">
        <f t="shared" si="7"/>
        <v>789.87</v>
      </c>
      <c r="BN6" s="21">
        <f t="shared" si="7"/>
        <v>749.43</v>
      </c>
      <c r="BO6" s="21">
        <f t="shared" si="7"/>
        <v>698.04</v>
      </c>
      <c r="BP6" s="20" t="str">
        <f>IF(BP7="","",IF(BP7="-","【-】","【"&amp;SUBSTITUTE(TEXT(BP7,"#,##0.00"),"-","△")&amp;"】"))</f>
        <v>【602.56】</v>
      </c>
      <c r="BQ6" s="21">
        <f>IF(BQ7="",NA(),BQ7)</f>
        <v>97.8</v>
      </c>
      <c r="BR6" s="21">
        <f t="shared" ref="BR6:BZ6" si="8">IF(BR7="",NA(),BR7)</f>
        <v>97.25</v>
      </c>
      <c r="BS6" s="21">
        <f t="shared" si="8"/>
        <v>97.1</v>
      </c>
      <c r="BT6" s="21">
        <f t="shared" si="8"/>
        <v>98.42</v>
      </c>
      <c r="BU6" s="21">
        <f t="shared" si="8"/>
        <v>98.72</v>
      </c>
      <c r="BV6" s="21">
        <f t="shared" si="8"/>
        <v>94.97</v>
      </c>
      <c r="BW6" s="21">
        <f t="shared" si="8"/>
        <v>97.07</v>
      </c>
      <c r="BX6" s="21">
        <f t="shared" si="8"/>
        <v>98.06</v>
      </c>
      <c r="BY6" s="21">
        <f t="shared" si="8"/>
        <v>98.46</v>
      </c>
      <c r="BZ6" s="21">
        <f t="shared" si="8"/>
        <v>97.98</v>
      </c>
      <c r="CA6" s="20" t="str">
        <f>IF(CA7="","",IF(CA7="-","【-】","【"&amp;SUBSTITUTE(TEXT(CA7,"#,##0.00"),"-","△")&amp;"】"))</f>
        <v>【97.94】</v>
      </c>
      <c r="CB6" s="21">
        <f>IF(CB7="",NA(),CB7)</f>
        <v>150.55000000000001</v>
      </c>
      <c r="CC6" s="21">
        <f t="shared" ref="CC6:CK6" si="9">IF(CC7="",NA(),CC7)</f>
        <v>151.57</v>
      </c>
      <c r="CD6" s="21">
        <f t="shared" si="9"/>
        <v>152.15</v>
      </c>
      <c r="CE6" s="21">
        <f t="shared" si="9"/>
        <v>150.47999999999999</v>
      </c>
      <c r="CF6" s="21">
        <f t="shared" si="9"/>
        <v>150.28</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90.81</v>
      </c>
      <c r="CY6" s="21">
        <f t="shared" ref="CY6:DG6" si="11">IF(CY7="",NA(),CY7)</f>
        <v>91.58</v>
      </c>
      <c r="CZ6" s="21">
        <f t="shared" si="11"/>
        <v>91.6</v>
      </c>
      <c r="DA6" s="21">
        <f t="shared" si="11"/>
        <v>91.67</v>
      </c>
      <c r="DB6" s="21">
        <f t="shared" si="11"/>
        <v>92.05</v>
      </c>
      <c r="DC6" s="21">
        <f t="shared" si="11"/>
        <v>92.72</v>
      </c>
      <c r="DD6" s="21">
        <f t="shared" si="11"/>
        <v>92.88</v>
      </c>
      <c r="DE6" s="21">
        <f t="shared" si="11"/>
        <v>92.9</v>
      </c>
      <c r="DF6" s="21">
        <f t="shared" si="11"/>
        <v>92.89</v>
      </c>
      <c r="DG6" s="21">
        <f t="shared" si="11"/>
        <v>93.08</v>
      </c>
      <c r="DH6" s="20" t="str">
        <f>IF(DH7="","",IF(DH7="-","【-】","【"&amp;SUBSTITUTE(TEXT(DH7,"#,##0.00"),"-","△")&amp;"】"))</f>
        <v>【96.00】</v>
      </c>
      <c r="DI6" s="21">
        <f>IF(DI7="",NA(),DI7)</f>
        <v>12.71</v>
      </c>
      <c r="DJ6" s="21">
        <f t="shared" ref="DJ6:DR6" si="12">IF(DJ7="",NA(),DJ7)</f>
        <v>15.79</v>
      </c>
      <c r="DK6" s="21">
        <f t="shared" si="12"/>
        <v>18.88</v>
      </c>
      <c r="DL6" s="21">
        <f t="shared" si="12"/>
        <v>21.98</v>
      </c>
      <c r="DM6" s="21">
        <f t="shared" si="12"/>
        <v>25.04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252042</v>
      </c>
      <c r="D7" s="23">
        <v>46</v>
      </c>
      <c r="E7" s="23">
        <v>17</v>
      </c>
      <c r="F7" s="23">
        <v>1</v>
      </c>
      <c r="G7" s="23">
        <v>0</v>
      </c>
      <c r="H7" s="23" t="s">
        <v>96</v>
      </c>
      <c r="I7" s="23" t="s">
        <v>97</v>
      </c>
      <c r="J7" s="23" t="s">
        <v>98</v>
      </c>
      <c r="K7" s="23" t="s">
        <v>99</v>
      </c>
      <c r="L7" s="23" t="s">
        <v>100</v>
      </c>
      <c r="M7" s="23" t="s">
        <v>101</v>
      </c>
      <c r="N7" s="24" t="s">
        <v>102</v>
      </c>
      <c r="O7" s="24">
        <v>62.81</v>
      </c>
      <c r="P7" s="24">
        <v>75.05</v>
      </c>
      <c r="Q7" s="24">
        <v>87.32</v>
      </c>
      <c r="R7" s="24">
        <v>2855</v>
      </c>
      <c r="S7" s="24">
        <v>81942</v>
      </c>
      <c r="T7" s="24">
        <v>177.45</v>
      </c>
      <c r="U7" s="24">
        <v>461.78</v>
      </c>
      <c r="V7" s="24">
        <v>61346</v>
      </c>
      <c r="W7" s="24">
        <v>13.19</v>
      </c>
      <c r="X7" s="24">
        <v>4650.95</v>
      </c>
      <c r="Y7" s="24">
        <v>101.28</v>
      </c>
      <c r="Z7" s="24">
        <v>100.76</v>
      </c>
      <c r="AA7" s="24">
        <v>101.06</v>
      </c>
      <c r="AB7" s="24">
        <v>101.29</v>
      </c>
      <c r="AC7" s="24">
        <v>101.55</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11.39</v>
      </c>
      <c r="AV7" s="24">
        <v>10.72</v>
      </c>
      <c r="AW7" s="24">
        <v>12.28</v>
      </c>
      <c r="AX7" s="24">
        <v>22.17</v>
      </c>
      <c r="AY7" s="24">
        <v>18.98</v>
      </c>
      <c r="AZ7" s="24">
        <v>67.930000000000007</v>
      </c>
      <c r="BA7" s="24">
        <v>68.53</v>
      </c>
      <c r="BB7" s="24">
        <v>69.180000000000007</v>
      </c>
      <c r="BC7" s="24">
        <v>76.319999999999993</v>
      </c>
      <c r="BD7" s="24">
        <v>80.33</v>
      </c>
      <c r="BE7" s="24">
        <v>82.75</v>
      </c>
      <c r="BF7" s="24">
        <v>920.64</v>
      </c>
      <c r="BG7" s="24">
        <v>856.49</v>
      </c>
      <c r="BH7" s="24">
        <v>774.62</v>
      </c>
      <c r="BI7" s="24">
        <v>691.25</v>
      </c>
      <c r="BJ7" s="24">
        <v>639.92999999999995</v>
      </c>
      <c r="BK7" s="24">
        <v>857.88</v>
      </c>
      <c r="BL7" s="24">
        <v>825.1</v>
      </c>
      <c r="BM7" s="24">
        <v>789.87</v>
      </c>
      <c r="BN7" s="24">
        <v>749.43</v>
      </c>
      <c r="BO7" s="24">
        <v>698.04</v>
      </c>
      <c r="BP7" s="24">
        <v>602.55999999999995</v>
      </c>
      <c r="BQ7" s="24">
        <v>97.8</v>
      </c>
      <c r="BR7" s="24">
        <v>97.25</v>
      </c>
      <c r="BS7" s="24">
        <v>97.1</v>
      </c>
      <c r="BT7" s="24">
        <v>98.42</v>
      </c>
      <c r="BU7" s="24">
        <v>98.72</v>
      </c>
      <c r="BV7" s="24">
        <v>94.97</v>
      </c>
      <c r="BW7" s="24">
        <v>97.07</v>
      </c>
      <c r="BX7" s="24">
        <v>98.06</v>
      </c>
      <c r="BY7" s="24">
        <v>98.46</v>
      </c>
      <c r="BZ7" s="24">
        <v>97.98</v>
      </c>
      <c r="CA7" s="24">
        <v>97.94</v>
      </c>
      <c r="CB7" s="24">
        <v>150.55000000000001</v>
      </c>
      <c r="CC7" s="24">
        <v>151.57</v>
      </c>
      <c r="CD7" s="24">
        <v>152.15</v>
      </c>
      <c r="CE7" s="24">
        <v>150.47999999999999</v>
      </c>
      <c r="CF7" s="24">
        <v>150.28</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90.81</v>
      </c>
      <c r="CY7" s="24">
        <v>91.58</v>
      </c>
      <c r="CZ7" s="24">
        <v>91.6</v>
      </c>
      <c r="DA7" s="24">
        <v>91.67</v>
      </c>
      <c r="DB7" s="24">
        <v>92.05</v>
      </c>
      <c r="DC7" s="24">
        <v>92.72</v>
      </c>
      <c r="DD7" s="24">
        <v>92.88</v>
      </c>
      <c r="DE7" s="24">
        <v>92.9</v>
      </c>
      <c r="DF7" s="24">
        <v>92.89</v>
      </c>
      <c r="DG7" s="24">
        <v>93.08</v>
      </c>
      <c r="DH7" s="24">
        <v>96</v>
      </c>
      <c r="DI7" s="24">
        <v>12.71</v>
      </c>
      <c r="DJ7" s="24">
        <v>15.79</v>
      </c>
      <c r="DK7" s="24">
        <v>18.88</v>
      </c>
      <c r="DL7" s="24">
        <v>21.98</v>
      </c>
      <c r="DM7" s="24">
        <v>25.04</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日岡　豊</cp:lastModifiedBy>
  <cp:lastPrinted>2026-02-16T04:35:54Z</cp:lastPrinted>
  <dcterms:created xsi:type="dcterms:W3CDTF">2025-12-23T06:02:31Z</dcterms:created>
  <dcterms:modified xsi:type="dcterms:W3CDTF">2026-03-05T05:50:26Z</dcterms:modified>
  <cp:category/>
</cp:coreProperties>
</file>