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x/RghNjiJH7GoYE5EggaA8Zbqt8lvemx1CqpB0279HFw7U81jAUdGLFN7pZa7FnRFhh7ru9rPdCI6UTNHf3K9Q==" workbookSaltValue="g3IEPWe+5zCIAKNlMZpW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<sst xmlns="http://schemas.openxmlformats.org/spreadsheetml/2006/main" count="228" uniqueCount="113">
  <si>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</si>
  <si>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</si>
  <si>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</si>
  <si>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</si>
  <si>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</si>
  <si>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</si>
  <si>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</si>
  <si>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</si>
  <si>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</si>
  <si>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</si>
  <si>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</si>
  <si>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</si>
  <si>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</si>
  <si>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</si>
  <si>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</si>
  <si>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</si>
  <si>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</si>
  <si>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</si>
  <si>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</si>
  <si>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</si>
  <si>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</si>
  <si>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</si>
  <si>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</si>
  <si>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</si>
  <si>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</si>
  <si>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</si>
  <si>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</si>
  <si>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</si>
  <si>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</si>
  <si>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</si>
  <si>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</si>
  <si>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</si>
  <si>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</si>
  <si>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</si>
  <si>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</si>
  <si>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</si>
  <si>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</si>
  <si>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</si>
  <si>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</si>
  <si>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</si>
  <si>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</si>
  <si>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</si>
  <si>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</si>
  <si>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</si>
  <si>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</si>
  <si>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</si>
  <si>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</si>
  <si>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</si>
  <si>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</si>
  <si>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</si>
  <si>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</si>
  <si>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</si>
  <si>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</si>
  <si>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</si>
  <si>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</si>
  <si>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</si>
  <si>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</si>
  <si>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</si>
  <si>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</si>
  <si>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</si>
  <si>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</si>
  <si>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</si>
  <si>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</si>
  <si>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</si>
  <si>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</si>
  <si>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</si>
  <si>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</si>
  <si>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</si>
  <si>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</si>
  <si>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</si>
  <si>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</si>
  <si>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</si>
  <si>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</si>
  <si>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</si>
  <si>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</si>
  <si>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</si>
  <si>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</si>
  <si>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</si>
  <si>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</si>
  <si>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</si>
  <si>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</si>
  <si>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</si>
  <si>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</si>
  <si>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</si>
  <si>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</si>
  <si>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</si>
  <si>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</si>
  <si>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</si>
  <si>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</si>
  <si>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</si>
  <si>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</si>
  <si>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</si>
  <si>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</si>
  <si>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</si>
  <si>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</si>
  <si>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</si>
  <si>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</si>
  <si>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</si>
  <si>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</si>
  <si>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</si>
  <si>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</si>
  <si>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</si>
  <si>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</si>
  <si>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</si>
  <si>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</si>
  <si>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</si>
  <si>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</si>
  <si>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</si>
  <si>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</si>
  <si>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</si>
  <si>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水道事業においては、有収率も高く収益が安定的に確保され、現在のところ健全な経営状況です。しかし、人口減少や生活環境の変化・進展に伴う収益の減少や、昭和40年～50年代の拡張工事で大量に布設した老朽管の更新及び重要管路や配水池等の施設の耐震化を計画的に進めて行く必要があり、今後は経営の厳しさが増すことが予測されます。
　今後の厳しい経営状況に対しては、アセットマネジメントにて管路等の耐震化・更新計画とそれを可能にする財政計画を策定し、着実に実行していくことで、持続可能な健全経営を目指します。
</t>
    <rPh sb="57" eb="59">
      <t>セイカツ</t>
    </rPh>
    <rPh sb="59" eb="61">
      <t>カンキョウ</t>
    </rPh>
    <rPh sb="62" eb="64">
      <t>ヘンカ</t>
    </rPh>
    <rPh sb="125" eb="128">
      <t>ケイカクテキ</t>
    </rPh>
    <rPh sb="129" eb="130">
      <t>スス</t>
    </rPh>
    <rPh sb="132" eb="133">
      <t>イ</t>
    </rPh>
    <rPh sb="134" eb="136">
      <t>ヒツヨウ</t>
    </rPh>
    <rPh sb="196" eb="199">
      <t>タイシンカ</t>
    </rPh>
    <phoneticPr fontId="4"/>
  </si>
  <si>
    <t>　①経常収支比率は、類似団体平均を上回っており、⑤料金回収率と⑥給水原価についても、費用の抑制に努め、類似団体平均より効率良く給水できています。その結果、現状では、①経常収支比率、　⑤料金回収率ともに100％以上を維持しています。しかし、今後は施設の耐震化や老朽化した施設の更新をしていく必要があるため、数値の悪化が懸念されます。
　②累積欠損金はありません。
　③流動比率は、流動資産が流動負債を上回っており、類似団体平均以上の水準であり、健全な状況となっています。
　④企業債残高対給水収益比率は、施設の耐震化事業に伴う借入により増加しました。現状では類似団体を下回っていますが、今後は施設の耐震化や老朽化した施設の更新にあたって、企業債を活用するため、企業債残高は増加していく見込みです。
　⑦施設利用率については、令和元年度に岩倉浄水場の施設能力を現状に合わせ、事業認可を見直ししたため、それ以前と比べて改善しています。
　⑧有収率は、漏水原因となっていた鉛管や石綿管の更新を早期に進めてきたことにより、類似団体平均を大きく上回っており、配水が給水収益に確実に繋がっている健全な状況となっています。</t>
    <rPh sb="17" eb="18">
      <t>ウエ</t>
    </rPh>
    <rPh sb="189" eb="191">
      <t>リュウドウ</t>
    </rPh>
    <rPh sb="191" eb="193">
      <t>シサン</t>
    </rPh>
    <rPh sb="194" eb="196">
      <t>リュウドウ</t>
    </rPh>
    <rPh sb="196" eb="198">
      <t>フサイ</t>
    </rPh>
    <rPh sb="199" eb="201">
      <t>ウワマワ</t>
    </rPh>
    <rPh sb="206" eb="208">
      <t>ルイジ</t>
    </rPh>
    <rPh sb="208" eb="210">
      <t>ダンタイ</t>
    </rPh>
    <rPh sb="210" eb="212">
      <t>ヘイキン</t>
    </rPh>
    <rPh sb="212" eb="214">
      <t>イジョウ</t>
    </rPh>
    <rPh sb="215" eb="217">
      <t>スイジュン</t>
    </rPh>
    <rPh sb="221" eb="223">
      <t>ケンゼン</t>
    </rPh>
    <rPh sb="224" eb="226">
      <t>ジョウキョウ</t>
    </rPh>
    <rPh sb="251" eb="253">
      <t>シセツ</t>
    </rPh>
    <rPh sb="254" eb="257">
      <t>タイシンカ</t>
    </rPh>
    <rPh sb="257" eb="259">
      <t>ジギョウ</t>
    </rPh>
    <rPh sb="262" eb="263">
      <t>カ</t>
    </rPh>
    <rPh sb="263" eb="264">
      <t>イ</t>
    </rPh>
    <rPh sb="267" eb="269">
      <t>ゾウカ</t>
    </rPh>
    <rPh sb="274" eb="276">
      <t>ゲンジョウ</t>
    </rPh>
    <rPh sb="318" eb="320">
      <t>キギョウ</t>
    </rPh>
    <rPh sb="320" eb="321">
      <t>サイ</t>
    </rPh>
    <rPh sb="322" eb="324">
      <t>カツヨウ</t>
    </rPh>
    <rPh sb="329" eb="331">
      <t>キギョウ</t>
    </rPh>
    <rPh sb="331" eb="332">
      <t>サイ</t>
    </rPh>
    <rPh sb="332" eb="334">
      <t>ザンダカ</t>
    </rPh>
    <rPh sb="335" eb="337">
      <t>ゾウカ</t>
    </rPh>
    <rPh sb="341" eb="343">
      <t>ミコ</t>
    </rPh>
    <rPh sb="361" eb="363">
      <t>レイワ</t>
    </rPh>
    <rPh sb="363" eb="365">
      <t>ガンネン</t>
    </rPh>
    <rPh sb="365" eb="366">
      <t>ド</t>
    </rPh>
    <rPh sb="400" eb="402">
      <t>イゼン</t>
    </rPh>
    <phoneticPr fontId="4"/>
  </si>
  <si>
    <t>　①資産の老朽化の状況を示す有形固定資産減価償却率は、近年増加傾向にあり、類似団体平均と同程度となっています。
　②管路経年化率は、昭和50年に始まった第３次拡張工事において敷設した管路が法定耐用年数(40年)を順次迎えたことで、近年増加傾向にあり、類似団体平均をやや上回っています。
　③管路更新率は、重要管路の耐震化や老朽管の更新を進めたことにより前年度に比べ数値が改善し、類似団体平均を上回っています。今後もアセットマネジメントに基づき更新していきます。
　</t>
    <rPh sb="134" eb="136">
      <t>ウワマワ</t>
    </rPh>
    <rPh sb="152" eb="154">
      <t>ジュウヨウ</t>
    </rPh>
    <rPh sb="154" eb="156">
      <t>カンロ</t>
    </rPh>
    <rPh sb="157" eb="160">
      <t>タイシンカ</t>
    </rPh>
    <rPh sb="161" eb="163">
      <t>ロウキュウ</t>
    </rPh>
    <rPh sb="163" eb="164">
      <t>カン</t>
    </rPh>
    <rPh sb="165" eb="167">
      <t>コウシン</t>
    </rPh>
    <rPh sb="168" eb="169">
      <t>スス</t>
    </rPh>
    <rPh sb="176" eb="179">
      <t>ゼンネンド</t>
    </rPh>
    <rPh sb="180" eb="181">
      <t>クラ</t>
    </rPh>
    <rPh sb="182" eb="184">
      <t>スウチ</t>
    </rPh>
    <rPh sb="185" eb="187">
      <t>カイゼン</t>
    </rPh>
    <rPh sb="189" eb="191">
      <t>ルイジ</t>
    </rPh>
    <rPh sb="191" eb="193">
      <t>ダンタイ</t>
    </rPh>
    <rPh sb="193" eb="195">
      <t>ヘイキン</t>
    </rPh>
    <rPh sb="196" eb="19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</si>
</sst>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0.73</c:v>
                </c:pt>
                <c:pt idx="2">
                  <c:v>0.12</c:v>
                </c:pt>
                <c:pt idx="3">
                  <c:v>0.01</c:v>
                </c:pt>
                <c:pt idx="4">
                  <c:v>1.02</c:v>
                </c:pt>
              </c:numCache>
            </c:numRef>
          </c:val>
          <c:extLst>
            <c:ext xmlns:c16="http://schemas.microsoft.com/office/drawing/2014/chart" uri="{C3380CC4-5D6E-409C-BE32-E72D297353CC}">
              <c16:uniqueId val="{00000000-8DE8-40FB-8297-6BD20A55B1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DE8-40FB-8297-6BD20A55B1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58.05</c:v>
                </c:pt>
                <c:pt idx="1">
                  <c:v>65.2</c:v>
                </c:pt>
                <c:pt idx="2">
                  <c:v>65.3</c:v>
                </c:pt>
                <c:pt idx="3">
                  <c:v>69.150000000000006</c:v>
                </c:pt>
                <c:pt idx="4">
                  <c:v>68.97</c:v>
                </c:pt>
              </c:numCache>
            </c:numRef>
          </c:val>
          <c:extLst>
            <c:ext xmlns:c16="http://schemas.microsoft.com/office/drawing/2014/chart" uri="{C3380CC4-5D6E-409C-BE32-E72D297353CC}">
              <c16:uniqueId val="{00000000-2850-4433-95E2-A727661BE7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2850-4433-95E2-A727661BE7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93.62</c:v>
                </c:pt>
                <c:pt idx="1">
                  <c:v>93.02</c:v>
                </c:pt>
                <c:pt idx="2">
                  <c:v>91.92</c:v>
                </c:pt>
                <c:pt idx="3">
                  <c:v>92.89</c:v>
                </c:pt>
                <c:pt idx="4">
                  <c:v>92.8</c:v>
                </c:pt>
              </c:numCache>
            </c:numRef>
          </c:val>
          <c:extLst>
            <c:ext xmlns:c16="http://schemas.microsoft.com/office/drawing/2014/chart" uri="{C3380CC4-5D6E-409C-BE32-E72D297353CC}">
              <c16:uniqueId val="{00000000-F8ED-4DA0-8089-7C038AFDAD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8ED-4DA0-8089-7C038AFDAD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110.4</c:v>
                </c:pt>
                <c:pt idx="1">
                  <c:v>109.77</c:v>
                </c:pt>
                <c:pt idx="2">
                  <c:v>110.11</c:v>
                </c:pt>
                <c:pt idx="3">
                  <c:v>110.6</c:v>
                </c:pt>
                <c:pt idx="4">
                  <c:v>110.22</c:v>
                </c:pt>
              </c:numCache>
            </c:numRef>
          </c:val>
          <c:extLst>
            <c:ext xmlns:c16="http://schemas.microsoft.com/office/drawing/2014/chart" uri="{C3380CC4-5D6E-409C-BE32-E72D297353CC}">
              <c16:uniqueId val="{00000000-FC55-42DE-A4D9-E9548FCCDB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C55-42DE-A4D9-E9548FCCDB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46.14</c:v>
                </c:pt>
                <c:pt idx="1">
                  <c:v>48.04</c:v>
                </c:pt>
                <c:pt idx="2">
                  <c:v>48.16</c:v>
                </c:pt>
                <c:pt idx="3">
                  <c:v>49.13</c:v>
                </c:pt>
                <c:pt idx="4">
                  <c:v>50.08</c:v>
                </c:pt>
              </c:numCache>
            </c:numRef>
          </c:val>
          <c:extLst>
            <c:ext xmlns:c16="http://schemas.microsoft.com/office/drawing/2014/chart" uri="{C3380CC4-5D6E-409C-BE32-E72D297353CC}">
              <c16:uniqueId val="{00000000-2756-45FB-89DF-EFB325373A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756-45FB-89DF-EFB325373A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16.13</c:v>
                </c:pt>
                <c:pt idx="1">
                  <c:v>17.57</c:v>
                </c:pt>
                <c:pt idx="2">
                  <c:v>19.45</c:v>
                </c:pt>
                <c:pt idx="3">
                  <c:v>23.67</c:v>
                </c:pt>
                <c:pt idx="4">
                  <c:v>24.25</c:v>
                </c:pt>
              </c:numCache>
            </c:numRef>
          </c:val>
          <c:extLst>
            <c:ext xmlns:c16="http://schemas.microsoft.com/office/drawing/2014/chart" uri="{C3380CC4-5D6E-409C-BE32-E72D297353CC}">
              <c16:uniqueId val="{00000000-2B56-42E2-A057-7425606603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B56-42E2-A057-7425606603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48-43D3-A21C-FA5BBBDFF6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748-43D3-A21C-FA5BBBDFF6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557.27</c:v>
                </c:pt>
                <c:pt idx="1">
                  <c:v>570.03</c:v>
                </c:pt>
                <c:pt idx="2">
                  <c:v>555.09</c:v>
                </c:pt>
                <c:pt idx="3">
                  <c:v>435.49</c:v>
                </c:pt>
                <c:pt idx="4">
                  <c:v>418.67</c:v>
                </c:pt>
              </c:numCache>
            </c:numRef>
          </c:val>
          <c:extLst>
            <c:ext xmlns:c16="http://schemas.microsoft.com/office/drawing/2014/chart" uri="{C3380CC4-5D6E-409C-BE32-E72D297353CC}">
              <c16:uniqueId val="{00000000-C75D-446D-8990-EF04D54891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75D-446D-8990-EF04D54891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278.01</c:v>
                </c:pt>
                <c:pt idx="1">
                  <c:v>265.77999999999997</c:v>
                </c:pt>
                <c:pt idx="2">
                  <c:v>272.22000000000003</c:v>
                </c:pt>
                <c:pt idx="3">
                  <c:v>268.29000000000002</c:v>
                </c:pt>
                <c:pt idx="4">
                  <c:v>277.33999999999997</c:v>
                </c:pt>
              </c:numCache>
            </c:numRef>
          </c:val>
          <c:extLst>
            <c:ext xmlns:c16="http://schemas.microsoft.com/office/drawing/2014/chart" uri="{C3380CC4-5D6E-409C-BE32-E72D297353CC}">
              <c16:uniqueId val="{00000000-E7C2-453D-9F21-BD55745441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7C2-453D-9F21-BD55745441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105.87</c:v>
                </c:pt>
                <c:pt idx="1">
                  <c:v>105.89</c:v>
                </c:pt>
                <c:pt idx="2">
                  <c:v>106.22</c:v>
                </c:pt>
                <c:pt idx="3">
                  <c:v>106.65</c:v>
                </c:pt>
                <c:pt idx="4">
                  <c:v>106.21</c:v>
                </c:pt>
              </c:numCache>
            </c:numRef>
          </c:val>
          <c:extLst>
            <c:ext xmlns:c16="http://schemas.microsoft.com/office/drawing/2014/chart" uri="{C3380CC4-5D6E-409C-BE32-E72D297353CC}">
              <c16:uniqueId val="{00000000-892A-4444-B11F-E6D7FFC0B7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92A-4444-B11F-E6D7FFC0B7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156.80000000000001</c:v>
                </c:pt>
                <c:pt idx="1">
                  <c:v>157.01</c:v>
                </c:pt>
                <c:pt idx="2">
                  <c:v>155.69</c:v>
                </c:pt>
                <c:pt idx="3">
                  <c:v>155.04</c:v>
                </c:pt>
                <c:pt idx="4">
                  <c:v>156.38999999999999</c:v>
                </c:pt>
              </c:numCache>
            </c:numRef>
          </c:val>
          <c:extLst>
            <c:ext xmlns:c16="http://schemas.microsoft.com/office/drawing/2014/chart" uri="{C3380CC4-5D6E-409C-BE32-E72D297353CC}">
              <c16:uniqueId val="{00000000-2CD4-446E-9D1E-11EB780C16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CD4-446E-9D1E-11EB780C16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近江八幡市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82025</v>
      </c>
      <c r="AM8" s="45"/>
      <c r="AN8" s="45"/>
      <c r="AO8" s="45"/>
      <c r="AP8" s="45"/>
      <c r="AQ8" s="45"/>
      <c r="AR8" s="45"/>
      <c r="AS8" s="45"/>
      <c r="AT8" s="46">
        <f>データ!$S$6</f>
        <v>177.45</v>
      </c>
      <c r="AU8" s="47"/>
      <c r="AV8" s="47"/>
      <c r="AW8" s="47"/>
      <c r="AX8" s="47"/>
      <c r="AY8" s="47"/>
      <c r="AZ8" s="47"/>
      <c r="BA8" s="47"/>
      <c r="BB8" s="48">
        <f>データ!$T$6</f>
        <v>462.24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70.7</v>
      </c>
      <c r="J10" s="47"/>
      <c r="K10" s="47"/>
      <c r="L10" s="47"/>
      <c r="M10" s="47"/>
      <c r="N10" s="47"/>
      <c r="O10" s="81"/>
      <c r="P10" s="48">
        <f>データ!$P$6</f>
        <v>99.73</v>
      </c>
      <c r="Q10" s="48"/>
      <c r="R10" s="48"/>
      <c r="S10" s="48"/>
      <c r="T10" s="48"/>
      <c r="U10" s="48"/>
      <c r="V10" s="48"/>
      <c r="W10" s="45">
        <f>データ!$Q$6</f>
        <v>3047</v>
      </c>
      <c r="X10" s="45"/>
      <c r="Y10" s="45"/>
      <c r="Z10" s="45"/>
      <c r="AA10" s="45"/>
      <c r="AB10" s="45"/>
      <c r="AC10" s="45"/>
      <c r="AD10" s="2"/>
      <c r="AE10" s="2"/>
      <c r="AF10" s="2"/>
      <c r="AG10" s="2"/>
      <c r="AH10" s="2"/>
      <c r="AI10" s="2"/>
      <c r="AJ10" s="2"/>
      <c r="AK10" s="2"/>
      <c r="AL10" s="45">
        <f>データ!$U$6</f>
        <v>81450</v>
      </c>
      <c r="AM10" s="45"/>
      <c r="AN10" s="45"/>
      <c r="AO10" s="45"/>
      <c r="AP10" s="45"/>
      <c r="AQ10" s="45"/>
      <c r="AR10" s="45"/>
      <c r="AS10" s="45"/>
      <c r="AT10" s="46">
        <f>データ!$V$6</f>
        <v>92.3</v>
      </c>
      <c r="AU10" s="47"/>
      <c r="AV10" s="47"/>
      <c r="AW10" s="47"/>
      <c r="AX10" s="47"/>
      <c r="AY10" s="47"/>
      <c r="AZ10" s="47"/>
      <c r="BA10" s="47"/>
      <c r="BB10" s="48">
        <f>データ!$W$6</f>
        <v>882.45</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1" t="s">
        <v>25</v>
      </c>
      <c r="BM14" s="62"/>
      <c r="BN14" s="62"/>
      <c r="BO14" s="62"/>
      <c r="BP14" s="62"/>
      <c r="BQ14" s="62"/>
      <c r="BR14" s="62"/>
      <c r="BS14" s="62"/>
      <c r="BT14" s="62"/>
      <c r="BU14" s="62"/>
      <c r="BV14" s="62"/>
      <c r="BW14" s="62"/>
      <c r="BX14" s="62"/>
      <c r="BY14" s="62"/>
      <c r="BZ14" s="63"/>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1" t="s">
        <v>26</v>
      </c>
      <c r="BM45" s="62"/>
      <c r="BN45" s="62"/>
      <c r="BO45" s="62"/>
      <c r="BP45" s="62"/>
      <c r="BQ45" s="62"/>
      <c r="BR45" s="62"/>
      <c r="BS45" s="62"/>
      <c r="BT45" s="62"/>
      <c r="BU45" s="62"/>
      <c r="BV45" s="62"/>
      <c r="BW45" s="62"/>
      <c r="BX45" s="62"/>
      <c r="BY45" s="62"/>
      <c r="BZ45" s="6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4"/>
      <c r="BM46" s="65"/>
      <c r="BN46" s="65"/>
      <c r="BO46" s="65"/>
      <c r="BP46" s="65"/>
      <c r="BQ46" s="65"/>
      <c r="BR46" s="65"/>
      <c r="BS46" s="65"/>
      <c r="BT46" s="65"/>
      <c r="BU46" s="65"/>
      <c r="BV46" s="65"/>
      <c r="BW46" s="65"/>
      <c r="BX46" s="65"/>
      <c r="BY46" s="65"/>
      <c r="BZ46" s="6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90"/>
      <c r="BM60" s="91"/>
      <c r="BN60" s="91"/>
      <c r="BO60" s="91"/>
      <c r="BP60" s="91"/>
      <c r="BQ60" s="91"/>
      <c r="BR60" s="91"/>
      <c r="BS60" s="91"/>
      <c r="BT60" s="91"/>
      <c r="BU60" s="91"/>
      <c r="BV60" s="91"/>
      <c r="BW60" s="91"/>
      <c r="BX60" s="91"/>
      <c r="BY60" s="91"/>
      <c r="BZ60" s="92"/>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1" t="s">
        <v>28</v>
      </c>
      <c r="BM64" s="62"/>
      <c r="BN64" s="62"/>
      <c r="BO64" s="62"/>
      <c r="BP64" s="62"/>
      <c r="BQ64" s="62"/>
      <c r="BR64" s="62"/>
      <c r="BS64" s="62"/>
      <c r="BT64" s="62"/>
      <c r="BU64" s="62"/>
      <c r="BV64" s="62"/>
      <c r="BW64" s="62"/>
      <c r="BX64" s="62"/>
      <c r="BY64" s="62"/>
      <c r="BZ64" s="6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4"/>
      <c r="BM65" s="65"/>
      <c r="BN65" s="65"/>
      <c r="BO65" s="65"/>
      <c r="BP65" s="65"/>
      <c r="BQ65" s="65"/>
      <c r="BR65" s="65"/>
      <c r="BS65" s="65"/>
      <c r="BT65" s="65"/>
      <c r="BU65" s="65"/>
      <c r="BV65" s="65"/>
      <c r="BW65" s="65"/>
      <c r="BX65" s="65"/>
      <c r="BY65" s="65"/>
      <c r="BZ65" s="6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110</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q8s3LggAgNUf2l79S4Smh/E/fYB6Q9qwJzdf5mQ3YMeHwY7TWE9/6t62TfKam828W2Xk2QEEd9xfRnklhevmQ==" saltValue="5/31ocu+pJhTs9xU2G0FHA==" spinCount="100000" sheet="1" objects="1" scenarios="1" formatCells="0" formatColumns="0" formatRows="0"/>
  <mergeCells count="48">
    <mergeCell ref="BL64:BZ65"/>
    <mergeCell ref="BL16:BZ44"/>
    <mergeCell ref="BL47:BZ63"/>
    <mergeCell ref="BL66:BZ82"/>
    <mergeCell ref="AT10:BA10"/>
    <mergeCell ref="BL45:BZ46"/>
    <mergeCell ref="B60:BJ61"/>
    <mergeCell ref="BL11:BZ13"/>
    <mergeCell ref="B14:BJ15"/>
    <mergeCell ref="BL14:BZ15"/>
    <mergeCell ref="B10:H10"/>
    <mergeCell ref="I10:O10"/>
    <mergeCell ref="P10:V10"/>
    <mergeCell ref="W10:AC10"/>
    <mergeCell ref="AL10:AS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252042</v>
      </c>
      <c r="D6" s="20">
        <f t="shared" si="3"/>
        <v>46</v>
      </c>
      <c r="E6" s="20">
        <f t="shared" si="3"/>
        <v>1</v>
      </c>
      <c r="F6" s="20">
        <f t="shared" si="3"/>
        <v>0</v>
      </c>
      <c r="G6" s="20">
        <f t="shared" si="3"/>
        <v>1</v>
      </c>
      <c r="H6" s="20" t="str">
        <f t="shared" si="3"/>
        <v>滋賀県　近江八幡市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70.7</v>
      </c>
      <c r="P6" s="21">
        <f t="shared" si="3"/>
        <v>99.73</v>
      </c>
      <c r="Q6" s="21">
        <f t="shared" si="3"/>
        <v>3047</v>
      </c>
      <c r="R6" s="21">
        <f t="shared" si="3"/>
        <v>82025</v>
      </c>
      <c r="S6" s="21">
        <f t="shared" si="3"/>
        <v>177.45</v>
      </c>
      <c r="T6" s="21">
        <f t="shared" si="3"/>
        <v>462.24</v>
      </c>
      <c r="U6" s="21">
        <f t="shared" si="3"/>
        <v>81450</v>
      </c>
      <c r="V6" s="21">
        <f t="shared" si="3"/>
        <v>92.3</v>
      </c>
      <c r="W6" s="21">
        <f t="shared" si="3"/>
        <v>882.45</v>
      </c>
      <c r="X6" s="22">
        <f>IF(X7="",NA(),X7)</f>
        <v>110.4</v>
      </c>
      <c r="Y6" s="22">
        <f t="shared" ref="Y6:AG6" si="4">IF(Y7="",NA(),Y7)</f>
        <v>109.77</v>
      </c>
      <c r="Z6" s="22">
        <f t="shared" si="4"/>
        <v>110.11</v>
      </c>
      <c r="AA6" s="22">
        <f t="shared" si="4"/>
        <v>110.6</v>
      </c>
      <c r="AB6" s="22">
        <f t="shared" si="4"/>
        <v>110.22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557.27</v>
      </c>
      <c r="AU6" s="22">
        <f t="shared" ref="AU6:BC6" si="6">IF(AU7="",NA(),AU7)</f>
        <v>570.03</v>
      </c>
      <c r="AV6" s="22">
        <f t="shared" si="6"/>
        <v>555.09</v>
      </c>
      <c r="AW6" s="22">
        <f t="shared" si="6"/>
        <v>435.49</v>
      </c>
      <c r="AX6" s="22">
        <f t="shared" si="6"/>
        <v>418.67</v>
      </c>
      <c r="AY6" s="22">
        <f t="shared" si="6"/>
        <v>349.83</v>
      </c>
      <c r="AZ6" s="22">
        <f t="shared" si="6"/>
        <v>360.86</v>
      </c>
      <c r="BA6" s="22">
        <f t="shared" si="6"/>
        <v>350.79</v>
      </c>
      <c r="BB6" s="22">
        <f t="shared" si="6"/>
        <v>354.57</v>
      </c>
      <c r="BC6" s="22">
        <f t="shared" si="6"/>
        <v>357.74</v>
      </c>
      <c r="BD6" s="21" t="str">
        <f>IF(BD7="","",IF(BD7="-","【-】","【"&amp;SUBSTITUTE(TEXT(BD7,"#,##0.00"),"-","△")&amp;"】"))</f>
        <v>【252.29】</v>
      </c>
      <c r="BE6" s="22">
        <f>IF(BE7="",NA(),BE7)</f>
        <v>278.01</v>
      </c>
      <c r="BF6" s="22">
        <f t="shared" ref="BF6:BN6" si="7">IF(BF7="",NA(),BF7)</f>
        <v>265.77999999999997</v>
      </c>
      <c r="BG6" s="22">
        <f t="shared" si="7"/>
        <v>272.22000000000003</v>
      </c>
      <c r="BH6" s="22">
        <f t="shared" si="7"/>
        <v>268.29000000000002</v>
      </c>
      <c r="BI6" s="22">
        <f t="shared" si="7"/>
        <v>277.33999999999997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105.87</v>
      </c>
      <c r="BQ6" s="22">
        <f t="shared" ref="BQ6:BY6" si="8">IF(BQ7="",NA(),BQ7)</f>
        <v>105.89</v>
      </c>
      <c r="BR6" s="22">
        <f t="shared" si="8"/>
        <v>106.22</v>
      </c>
      <c r="BS6" s="22">
        <f t="shared" si="8"/>
        <v>106.65</v>
      </c>
      <c r="BT6" s="22">
        <f t="shared" si="8"/>
        <v>106.21</v>
      </c>
      <c r="BU6" s="22">
        <f t="shared" si="8"/>
        <v>103.54</v>
      </c>
      <c r="BV6" s="22">
        <f t="shared" si="8"/>
        <v>103.32</v>
      </c>
      <c r="BW6" s="22">
        <f t="shared" si="8"/>
        <v>100.85</v>
      </c>
      <c r="BX6" s="22">
        <f t="shared" si="8"/>
        <v>103.79</v>
      </c>
      <c r="BY6" s="22">
        <f t="shared" si="8"/>
        <v>98.3</v>
      </c>
      <c r="BZ6" s="21" t="str">
        <f>IF(BZ7="","",IF(BZ7="-","【-】","【"&amp;SUBSTITUTE(TEXT(BZ7,"#,##0.00"),"-","△")&amp;"】"))</f>
        <v>【97.47】</v>
      </c>
      <c r="CA6" s="22">
        <f>IF(CA7="",NA(),CA7)</f>
        <v>156.80000000000001</v>
      </c>
      <c r="CB6" s="22">
        <f t="shared" ref="CB6:CJ6" si="9">IF(CB7="",NA(),CB7)</f>
        <v>157.01</v>
      </c>
      <c r="CC6" s="22">
        <f t="shared" si="9"/>
        <v>155.69</v>
      </c>
      <c r="CD6" s="22">
        <f t="shared" si="9"/>
        <v>155.04</v>
      </c>
      <c r="CE6" s="22">
        <f t="shared" si="9"/>
        <v>156.38999999999999</v>
      </c>
      <c r="CF6" s="22">
        <f t="shared" si="9"/>
        <v>167.46</v>
      </c>
      <c r="CG6" s="22">
        <f t="shared" si="9"/>
        <v>168.56</v>
      </c>
      <c r="CH6" s="22">
        <f t="shared" si="9"/>
        <v>167.1</v>
      </c>
      <c r="CI6" s="22">
        <f t="shared" si="9"/>
        <v>167.86</v>
      </c>
      <c r="CJ6" s="22">
        <f t="shared" si="9"/>
        <v>173.68</v>
      </c>
      <c r="CK6" s="21" t="str">
        <f>IF(CK7="","",IF(CK7="-","【-】","【"&amp;SUBSTITUTE(TEXT(CK7,"#,##0.00"),"-","△")&amp;"】"))</f>
        <v>【174.75】</v>
      </c>
      <c r="CL6" s="22">
        <f>IF(CL7="",NA(),CL7)</f>
        <v>58.05</v>
      </c>
      <c r="CM6" s="22">
        <f t="shared" ref="CM6:CU6" si="10">IF(CM7="",NA(),CM7)</f>
        <v>65.2</v>
      </c>
      <c r="CN6" s="22">
        <f t="shared" si="10"/>
        <v>65.3</v>
      </c>
      <c r="CO6" s="22">
        <f t="shared" si="10"/>
        <v>69.150000000000006</v>
      </c>
      <c r="CP6" s="22">
        <f t="shared" si="10"/>
        <v>68.97</v>
      </c>
      <c r="CQ6" s="22">
        <f t="shared" si="10"/>
        <v>59.46</v>
      </c>
      <c r="CR6" s="22">
        <f t="shared" si="10"/>
        <v>59.51</v>
      </c>
      <c r="CS6" s="22">
        <f t="shared" si="10"/>
        <v>59.91</v>
      </c>
      <c r="CT6" s="22">
        <f t="shared" si="10"/>
        <v>59.4</v>
      </c>
      <c r="CU6" s="22">
        <f t="shared" si="10"/>
        <v>59.24</v>
      </c>
      <c r="CV6" s="21" t="str">
        <f>IF(CV7="","",IF(CV7="-","【-】","【"&amp;SUBSTITUTE(TEXT(CV7,"#,##0.00"),"-","△")&amp;"】"))</f>
        <v>【59.97】</v>
      </c>
      <c r="CW6" s="22">
        <f>IF(CW7="",NA(),CW7)</f>
        <v>93.62</v>
      </c>
      <c r="CX6" s="22">
        <f t="shared" ref="CX6:DF6" si="11">IF(CX7="",NA(),CX7)</f>
        <v>93.02</v>
      </c>
      <c r="CY6" s="22">
        <f t="shared" si="11"/>
        <v>91.92</v>
      </c>
      <c r="CZ6" s="22">
        <f t="shared" si="11"/>
        <v>92.89</v>
      </c>
      <c r="DA6" s="22">
        <f t="shared" si="11"/>
        <v>92.8</v>
      </c>
      <c r="DB6" s="22">
        <f t="shared" si="11"/>
        <v>87.41</v>
      </c>
      <c r="DC6" s="22">
        <f t="shared" si="11"/>
        <v>87.08</v>
      </c>
      <c r="DD6" s="22">
        <f t="shared" si="11"/>
        <v>87.26</v>
      </c>
      <c r="DE6" s="22">
        <f t="shared" si="11"/>
        <v>87.57</v>
      </c>
      <c r="DF6" s="22">
        <f t="shared" si="11"/>
        <v>87.26</v>
      </c>
      <c r="DG6" s="21" t="str">
        <f>IF(DG7="","",IF(DG7="-","【-】","【"&amp;SUBSTITUTE(TEXT(DG7,"#,##0.00"),"-","△")&amp;"】"))</f>
        <v>【89.76】</v>
      </c>
      <c r="DH6" s="22">
        <f>IF(DH7="",NA(),DH7)</f>
        <v>46.14</v>
      </c>
      <c r="DI6" s="22">
        <f t="shared" ref="DI6:DQ6" si="12">IF(DI7="",NA(),DI7)</f>
        <v>48.04</v>
      </c>
      <c r="DJ6" s="22">
        <f t="shared" si="12"/>
        <v>48.16</v>
      </c>
      <c r="DK6" s="22">
        <f t="shared" si="12"/>
        <v>49.13</v>
      </c>
      <c r="DL6" s="22">
        <f t="shared" si="12"/>
        <v>50.08</v>
      </c>
      <c r="DM6" s="22">
        <f t="shared" si="12"/>
        <v>47.62</v>
      </c>
      <c r="DN6" s="22">
        <f t="shared" si="12"/>
        <v>48.55</v>
      </c>
      <c r="DO6" s="22">
        <f t="shared" si="12"/>
        <v>49.2</v>
      </c>
      <c r="DP6" s="22">
        <f t="shared" si="12"/>
        <v>50.01</v>
      </c>
      <c r="DQ6" s="22">
        <f t="shared" si="12"/>
        <v>50.99</v>
      </c>
      <c r="DR6" s="21" t="str">
        <f>IF(DR7="","",IF(DR7="-","【-】","【"&amp;SUBSTITUTE(TEXT(DR7,"#,##0.00"),"-","△")&amp;"】"))</f>
        <v>【51.51】</v>
      </c>
      <c r="DS6" s="22">
        <f>IF(DS7="",NA(),DS7)</f>
        <v>16.13</v>
      </c>
      <c r="DT6" s="22">
        <f t="shared" ref="DT6:EB6" si="13">IF(DT7="",NA(),DT7)</f>
        <v>17.57</v>
      </c>
      <c r="DU6" s="22">
        <f t="shared" si="13"/>
        <v>19.45</v>
      </c>
      <c r="DV6" s="22">
        <f t="shared" si="13"/>
        <v>23.67</v>
      </c>
      <c r="DW6" s="22">
        <f t="shared" si="13"/>
        <v>24.25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0.21</v>
      </c>
      <c r="EE6" s="22">
        <f t="shared" ref="EE6:EM6" si="14">IF(EE7="",NA(),EE7)</f>
        <v>0.73</v>
      </c>
      <c r="EF6" s="22">
        <f t="shared" si="14"/>
        <v>0.12</v>
      </c>
      <c r="EG6" s="22">
        <f t="shared" si="14"/>
        <v>0.01</v>
      </c>
      <c r="EH6" s="22">
        <f t="shared" si="14"/>
        <v>1.02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252042</v>
      </c>
      <c r="D7" s="24">
        <v>46</v>
      </c>
      <c r="E7" s="24">
        <v>1</v>
      </c>
      <c r="F7" s="24">
        <v>0</v>
      </c>
      <c r="G7" s="24">
        <v>1</v>
      </c>
      <c r="H7" s="24" t="s">
        <v>93</v>
      </c>
      <c r="I7" s="24" t="s">
        <v>94</v>
      </c>
      <c r="J7" s="24" t="s">
        <v>95</v>
      </c>
      <c r="K7" s="24" t="s">
        <v>96</v>
      </c>
      <c r="L7" s="24" t="s">
        <v>97</v>
      </c>
      <c r="M7" s="24" t="s">
        <v>98</v>
      </c>
      <c r="N7" s="25" t="s">
        <v>99</v>
      </c>
      <c r="O7" s="25">
        <v>70.7</v>
      </c>
      <c r="P7" s="25">
        <v>99.73</v>
      </c>
      <c r="Q7" s="25">
        <v>3047</v>
      </c>
      <c r="R7" s="25">
        <v>82025</v>
      </c>
      <c r="S7" s="25">
        <v>177.45</v>
      </c>
      <c r="T7" s="25">
        <v>462.24</v>
      </c>
      <c r="U7" s="25">
        <v>81450</v>
      </c>
      <c r="V7" s="25">
        <v>92.3</v>
      </c>
      <c r="W7" s="25">
        <v>882.45</v>
      </c>
      <c r="X7" s="25">
        <v>110.4</v>
      </c>
      <c r="Y7" s="25">
        <v>109.77</v>
      </c>
      <c r="Z7" s="25">
        <v>110.11</v>
      </c>
      <c r="AA7" s="25">
        <v>110.6</v>
      </c>
      <c r="AB7" s="25">
        <v>110.22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557.27</v>
      </c>
      <c r="AU7" s="25">
        <v>570.03</v>
      </c>
      <c r="AV7" s="25">
        <v>555.09</v>
      </c>
      <c r="AW7" s="25">
        <v>435.49</v>
      </c>
      <c r="AX7" s="25">
        <v>418.67</v>
      </c>
      <c r="AY7" s="25">
        <v>349.83</v>
      </c>
      <c r="AZ7" s="25">
        <v>360.86</v>
      </c>
      <c r="BA7" s="25">
        <v>350.79</v>
      </c>
      <c r="BB7" s="25">
        <v>354.57</v>
      </c>
      <c r="BC7" s="25">
        <v>357.74</v>
      </c>
      <c r="BD7" s="25">
        <v>252.29</v>
      </c>
      <c r="BE7" s="25">
        <v>278.01</v>
      </c>
      <c r="BF7" s="25">
        <v>265.77999999999997</v>
      </c>
      <c r="BG7" s="25">
        <v>272.22000000000003</v>
      </c>
      <c r="BH7" s="25">
        <v>268.29000000000002</v>
      </c>
      <c r="BI7" s="25">
        <v>277.33999999999997</v>
      </c>
      <c r="BJ7" s="25">
        <v>314.87</v>
      </c>
      <c r="BK7" s="25">
        <v>309.27999999999997</v>
      </c>
      <c r="BL7" s="25">
        <v>322.92</v>
      </c>
      <c r="BM7" s="25">
        <v>303.45999999999998</v>
      </c>
      <c r="BN7" s="25">
        <v>307.27999999999997</v>
      </c>
      <c r="BO7" s="25">
        <v>268.07</v>
      </c>
      <c r="BP7" s="25">
        <v>105.87</v>
      </c>
      <c r="BQ7" s="25">
        <v>105.89</v>
      </c>
      <c r="BR7" s="25">
        <v>106.22</v>
      </c>
      <c r="BS7" s="25">
        <v>106.65</v>
      </c>
      <c r="BT7" s="25">
        <v>106.21</v>
      </c>
      <c r="BU7" s="25">
        <v>103.54</v>
      </c>
      <c r="BV7" s="25">
        <v>103.32</v>
      </c>
      <c r="BW7" s="25">
        <v>100.85</v>
      </c>
      <c r="BX7" s="25">
        <v>103.79</v>
      </c>
      <c r="BY7" s="25">
        <v>98.3</v>
      </c>
      <c r="BZ7" s="25">
        <v>97.47</v>
      </c>
      <c r="CA7" s="25">
        <v>156.80000000000001</v>
      </c>
      <c r="CB7" s="25">
        <v>157.01</v>
      </c>
      <c r="CC7" s="25">
        <v>155.69</v>
      </c>
      <c r="CD7" s="25">
        <v>155.04</v>
      </c>
      <c r="CE7" s="25">
        <v>156.38999999999999</v>
      </c>
      <c r="CF7" s="25">
        <v>167.46</v>
      </c>
      <c r="CG7" s="25">
        <v>168.56</v>
      </c>
      <c r="CH7" s="25">
        <v>167.1</v>
      </c>
      <c r="CI7" s="25">
        <v>167.86</v>
      </c>
      <c r="CJ7" s="25">
        <v>173.68</v>
      </c>
      <c r="CK7" s="25">
        <v>174.75</v>
      </c>
      <c r="CL7" s="25">
        <v>58.05</v>
      </c>
      <c r="CM7" s="25">
        <v>65.2</v>
      </c>
      <c r="CN7" s="25">
        <v>65.3</v>
      </c>
      <c r="CO7" s="25">
        <v>69.150000000000006</v>
      </c>
      <c r="CP7" s="25">
        <v>68.97</v>
      </c>
      <c r="CQ7" s="25">
        <v>59.46</v>
      </c>
      <c r="CR7" s="25">
        <v>59.51</v>
      </c>
      <c r="CS7" s="25">
        <v>59.91</v>
      </c>
      <c r="CT7" s="25">
        <v>59.4</v>
      </c>
      <c r="CU7" s="25">
        <v>59.24</v>
      </c>
      <c r="CV7" s="25">
        <v>59.97</v>
      </c>
      <c r="CW7" s="25">
        <v>93.62</v>
      </c>
      <c r="CX7" s="25">
        <v>93.02</v>
      </c>
      <c r="CY7" s="25">
        <v>91.92</v>
      </c>
      <c r="CZ7" s="25">
        <v>92.89</v>
      </c>
      <c r="DA7" s="25">
        <v>92.8</v>
      </c>
      <c r="DB7" s="25">
        <v>87.41</v>
      </c>
      <c r="DC7" s="25">
        <v>87.08</v>
      </c>
      <c r="DD7" s="25">
        <v>87.26</v>
      </c>
      <c r="DE7" s="25">
        <v>87.57</v>
      </c>
      <c r="DF7" s="25">
        <v>87.26</v>
      </c>
      <c r="DG7" s="25">
        <v>89.76</v>
      </c>
      <c r="DH7" s="25">
        <v>46.14</v>
      </c>
      <c r="DI7" s="25">
        <v>48.04</v>
      </c>
      <c r="DJ7" s="25">
        <v>48.16</v>
      </c>
      <c r="DK7" s="25">
        <v>49.13</v>
      </c>
      <c r="DL7" s="25">
        <v>50.08</v>
      </c>
      <c r="DM7" s="25">
        <v>47.62</v>
      </c>
      <c r="DN7" s="25">
        <v>48.55</v>
      </c>
      <c r="DO7" s="25">
        <v>49.2</v>
      </c>
      <c r="DP7" s="25">
        <v>50.01</v>
      </c>
      <c r="DQ7" s="25">
        <v>50.99</v>
      </c>
      <c r="DR7" s="25">
        <v>51.51</v>
      </c>
      <c r="DS7" s="25">
        <v>16.13</v>
      </c>
      <c r="DT7" s="25">
        <v>17.57</v>
      </c>
      <c r="DU7" s="25">
        <v>19.45</v>
      </c>
      <c r="DV7" s="25">
        <v>23.67</v>
      </c>
      <c r="DW7" s="25">
        <v>24.25</v>
      </c>
      <c r="DX7" s="25">
        <v>16.27</v>
      </c>
      <c r="DY7" s="25">
        <v>17.11</v>
      </c>
      <c r="DZ7" s="25">
        <v>18.329999999999998</v>
      </c>
      <c r="EA7" s="25">
        <v>20.27</v>
      </c>
      <c r="EB7" s="25">
        <v>21.69</v>
      </c>
      <c r="EC7" s="25">
        <v>23.75</v>
      </c>
      <c r="ED7" s="25">
        <v>0.21</v>
      </c>
      <c r="EE7" s="25">
        <v>0.73</v>
      </c>
      <c r="EF7" s="25">
        <v>0.12</v>
      </c>
      <c r="EG7" s="25">
        <v>0.01</v>
      </c>
      <c r="EH7" s="25">
        <v>1.02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2024-02-02T10:06:45Z</cp:lastPrinted>
  <dcterms:created xsi:type="dcterms:W3CDTF">2023-12-05T00:56:27Z</dcterms:created>
  <dcterms:modified xsi:type="dcterms:W3CDTF">2024-02-06T03:09:51Z</dcterms:modified>
  <cp:category/>
</cp:coreProperties>
</file>