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9zQtx3EBPVkLb9NBvQILxXG0lta+fXco+0H2fDFQC6QhhQ1ViVZMSVNLsZtDIpN9ehn5crA2SoO9CRG21UlWIg==" workbookSaltValue="rq80nGYaLvcLAwRUnxyYg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<sst xmlns="http://schemas.openxmlformats.org/spreadsheetml/2006/main" count="228" uniqueCount="113">
  <si>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</si>
  <si>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</si>
  <si>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</si>
  <si>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</si>
  <si>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</si>
  <si>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</si>
  <si>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</si>
  <si>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</si>
  <si>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</si>
  <si>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</si>
  <si>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</si>
  <si>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</si>
  <si>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</si>
  <si>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</si>
  <si>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</si>
  <si>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</si>
  <si>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</si>
  <si>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</si>
  <si>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</si>
  <si>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</si>
  <si>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</si>
  <si>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</si>
  <si>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</si>
  <si>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</si>
  <si>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</si>
  <si>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</si>
  <si>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</si>
  <si>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</si>
  <si>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</si>
  <si>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</si>
  <si>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</si>
  <si>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</si>
  <si>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</si>
  <si>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</si>
  <si>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</si>
  <si>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</si>
  <si>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</si>
  <si>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</si>
  <si>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</si>
  <si>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</si>
  <si>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</si>
  <si>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</si>
  <si>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</si>
  <si>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</si>
  <si>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</si>
  <si>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</si>
  <si>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</si>
  <si>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</si>
  <si>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</si>
  <si>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</si>
  <si>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</si>
  <si>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</si>
  <si>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</si>
  <si>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</si>
  <si>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</si>
  <si>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</si>
  <si>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</si>
  <si>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</si>
  <si>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</si>
  <si>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</si>
  <si>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</si>
  <si>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</si>
  <si>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</si>
  <si>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</si>
  <si>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</si>
  <si>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</si>
  <si>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</si>
  <si>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</si>
  <si>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</si>
  <si>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</si>
  <si>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</si>
  <si>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</si>
  <si>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</si>
  <si>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</si>
  <si>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</si>
  <si>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</si>
  <si>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</si>
  <si>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</si>
  <si>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</si>
  <si>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</si>
  <si>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</si>
  <si>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</si>
  <si>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</si>
  <si>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</si>
  <si>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</si>
  <si>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</si>
  <si>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</si>
  <si>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</si>
  <si>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</si>
  <si>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</si>
  <si>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</si>
  <si>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</si>
  <si>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</si>
  <si>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</si>
  <si>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</si>
  <si>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</si>
  <si>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</si>
  <si>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</si>
  <si>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</si>
  <si>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</si>
  <si>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</si>
  <si>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</si>
  <si>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</si>
  <si>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</si>
  <si>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</si>
  <si>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</si>
  <si>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</si>
  <si>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</si>
  <si>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</si>
  <si>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</si>
  <si>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①資産の老朽化の状況を示す有形固定資産減価償却率は、近年増加傾向にあり、類似団体平均と同程度となっています。
　②管路経年化率は、昭和50年に始まった第３次拡張工事において敷設した管路が法定耐用年数(40年)を順次迎えたことで、近年増加傾向にあり、類似団体平均をやや上回っています。
　③管路更新率は、優先して浄水場の改築・災害対策工事等に取り組んだため、低い水準にあります。今後は、アセットマネジメントに基づき更新していきます。
　</t>
    <rPh sb="134" eb="136">
      <t>ウワマワ</t>
    </rPh>
    <rPh sb="163" eb="165">
      <t>サイガイ</t>
    </rPh>
    <rPh sb="165" eb="167">
      <t>タイサク</t>
    </rPh>
    <rPh sb="167" eb="169">
      <t>コウジ</t>
    </rPh>
    <rPh sb="169" eb="170">
      <t>トウ</t>
    </rPh>
    <phoneticPr fontId="4"/>
  </si>
  <si>
    <t xml:space="preserve">　本市の水道事業においては、有収率も高く収益が安定的に確保され、現在のところ健全な経営状況です。しかし、人口減少や生活環境の変化・進展に伴う収益の減少や、昭和40年～50年代の拡張工事で大量に布設した老朽管の更新及び重要管路や配水池等の施設の耐震化が課題となっており、今後は経営の厳しさが増すことが予測されます。
　今後の厳しい経営状況に対しては、アセットマネジメントにて管路等の耐震化・更新計画とそれを可能にする財政計画を策定し、着実に実行していくことで、持続可能な健全経営を目指します。
</t>
    <rPh sb="57" eb="59">
      <t>セイカツ</t>
    </rPh>
    <rPh sb="59" eb="61">
      <t>カンキョウ</t>
    </rPh>
    <rPh sb="62" eb="64">
      <t>ヘンカ</t>
    </rPh>
    <rPh sb="190" eb="193">
      <t>タイシンカ</t>
    </rPh>
    <phoneticPr fontId="4"/>
  </si>
  <si>
    <t>　①経常収支比率は、類似団体平均を下回っていますが、⑤料金回収率と⑥給水原価については、費用の抑制に努め、類似団体平均より効率良く給水できています。その結果、現状では、①経常収支比率、　⑤料金回収率ともに100％以上を維持しています。しかし、今後は施設の耐震化や老朽化した施設の更新をしていく必要があるため、数値の悪化が懸念されます。
　②累積欠損金はありません。
　③流動比率は、流動資産が流動負債を上回っており、類似団体平均以上の水準であり、健全な状況となっています。
　④企業債残高対給水収益比率は、起債発行を起債元金償還以下に抑えて償還を進め、浄水場改築に係る借入を行った前年度より数値が改善しました。現状では類似団体を下回っていますが、今後は施設の耐震化や老朽化した施設の更新にあたって、企業債を活用するため、企業債残高は増加していく見込みです。
　⑦施設利用率については、令和元年度に岩倉浄水場の施設能力を現状に合わせ、事業認可を見直ししたため、それ以前と比べて改善しています。
　⑧有収率は、漏水原因となっていた鉛管や石綿管の更新を早期に進めてきたことにより、類似団体平均を大きく上回っており、配水が給水収益に確実に繋がっている健全な状況となっています。</t>
    <rPh sb="191" eb="193">
      <t>リュウドウ</t>
    </rPh>
    <rPh sb="193" eb="195">
      <t>シサン</t>
    </rPh>
    <rPh sb="196" eb="198">
      <t>リュウドウ</t>
    </rPh>
    <rPh sb="198" eb="200">
      <t>フサイ</t>
    </rPh>
    <rPh sb="201" eb="203">
      <t>ウワマワ</t>
    </rPh>
    <rPh sb="208" eb="210">
      <t>ルイジ</t>
    </rPh>
    <rPh sb="210" eb="212">
      <t>ダンタイ</t>
    </rPh>
    <rPh sb="212" eb="214">
      <t>ヘイキン</t>
    </rPh>
    <rPh sb="214" eb="216">
      <t>イジョウ</t>
    </rPh>
    <rPh sb="217" eb="219">
      <t>スイジュン</t>
    </rPh>
    <rPh sb="223" eb="225">
      <t>ケンゼン</t>
    </rPh>
    <rPh sb="226" eb="228">
      <t>ジョウキョウ</t>
    </rPh>
    <rPh sb="253" eb="255">
      <t>キサイ</t>
    </rPh>
    <rPh sb="255" eb="257">
      <t>ハッコウ</t>
    </rPh>
    <rPh sb="276" eb="278">
      <t>ジョウスイ</t>
    </rPh>
    <rPh sb="278" eb="279">
      <t>ジョウ</t>
    </rPh>
    <rPh sb="279" eb="281">
      <t>カイチク</t>
    </rPh>
    <rPh sb="282" eb="283">
      <t>カカ</t>
    </rPh>
    <rPh sb="284" eb="286">
      <t>カリイレ</t>
    </rPh>
    <rPh sb="287" eb="288">
      <t>オコナ</t>
    </rPh>
    <rPh sb="305" eb="307">
      <t>ゲンジョウ</t>
    </rPh>
    <rPh sb="349" eb="351">
      <t>キギョウ</t>
    </rPh>
    <rPh sb="351" eb="352">
      <t>サイ</t>
    </rPh>
    <rPh sb="353" eb="355">
      <t>カツヨウ</t>
    </rPh>
    <rPh sb="360" eb="362">
      <t>キギョウ</t>
    </rPh>
    <rPh sb="362" eb="363">
      <t>サイ</t>
    </rPh>
    <rPh sb="363" eb="365">
      <t>ザンダカ</t>
    </rPh>
    <rPh sb="366" eb="368">
      <t>ゾウカ</t>
    </rPh>
    <rPh sb="372" eb="374">
      <t>ミコ</t>
    </rPh>
    <rPh sb="392" eb="394">
      <t>レイワ</t>
    </rPh>
    <rPh sb="394" eb="396">
      <t>ガンネン</t>
    </rPh>
    <rPh sb="396" eb="397">
      <t>ド</t>
    </rPh>
    <rPh sb="431" eb="433">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</si>
</sst>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0.21</c:v>
                </c:pt>
                <c:pt idx="2">
                  <c:v>0.73</c:v>
                </c:pt>
                <c:pt idx="3">
                  <c:v>0.12</c:v>
                </c:pt>
                <c:pt idx="4">
                  <c:v>0.01</c:v>
                </c:pt>
              </c:numCache>
            </c:numRef>
          </c:val>
          <c:extLst>
            <c:ext xmlns:c16="http://schemas.microsoft.com/office/drawing/2014/chart" uri="{C3380CC4-5D6E-409C-BE32-E72D297353CC}">
              <c16:uniqueId val="{00000000-687C-4A7C-9566-2777B512D5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687C-4A7C-9566-2777B512D5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57.97</c:v>
                </c:pt>
                <c:pt idx="1">
                  <c:v>58.05</c:v>
                </c:pt>
                <c:pt idx="2">
                  <c:v>65.2</c:v>
                </c:pt>
                <c:pt idx="3">
                  <c:v>65.3</c:v>
                </c:pt>
                <c:pt idx="4">
                  <c:v>69.150000000000006</c:v>
                </c:pt>
              </c:numCache>
            </c:numRef>
          </c:val>
          <c:extLst>
            <c:ext xmlns:c16="http://schemas.microsoft.com/office/drawing/2014/chart" uri="{C3380CC4-5D6E-409C-BE32-E72D297353CC}">
              <c16:uniqueId val="{00000000-F4E0-4DEE-8B1E-22E4CB77D5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4E0-4DEE-8B1E-22E4CB77D5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93.26</c:v>
                </c:pt>
                <c:pt idx="1">
                  <c:v>93.62</c:v>
                </c:pt>
                <c:pt idx="2">
                  <c:v>93.02</c:v>
                </c:pt>
                <c:pt idx="3">
                  <c:v>91.92</c:v>
                </c:pt>
                <c:pt idx="4">
                  <c:v>92.89</c:v>
                </c:pt>
              </c:numCache>
            </c:numRef>
          </c:val>
          <c:extLst>
            <c:ext xmlns:c16="http://schemas.microsoft.com/office/drawing/2014/chart" uri="{C3380CC4-5D6E-409C-BE32-E72D297353CC}">
              <c16:uniqueId val="{00000000-4C0B-4572-8F58-DDBB166BA6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4C0B-4572-8F58-DDBB166BA6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106.41</c:v>
                </c:pt>
                <c:pt idx="1">
                  <c:v>110.4</c:v>
                </c:pt>
                <c:pt idx="2">
                  <c:v>109.77</c:v>
                </c:pt>
                <c:pt idx="3">
                  <c:v>110.11</c:v>
                </c:pt>
                <c:pt idx="4">
                  <c:v>110.6</c:v>
                </c:pt>
              </c:numCache>
            </c:numRef>
          </c:val>
          <c:extLst>
            <c:ext xmlns:c16="http://schemas.microsoft.com/office/drawing/2014/chart" uri="{C3380CC4-5D6E-409C-BE32-E72D297353CC}">
              <c16:uniqueId val="{00000000-B7FB-44FD-85E2-0DAFBBD28C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B7FB-44FD-85E2-0DAFBBD28C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44.67</c:v>
                </c:pt>
                <c:pt idx="1">
                  <c:v>46.14</c:v>
                </c:pt>
                <c:pt idx="2">
                  <c:v>48.04</c:v>
                </c:pt>
                <c:pt idx="3">
                  <c:v>48.16</c:v>
                </c:pt>
                <c:pt idx="4">
                  <c:v>49.13</c:v>
                </c:pt>
              </c:numCache>
            </c:numRef>
          </c:val>
          <c:extLst>
            <c:ext xmlns:c16="http://schemas.microsoft.com/office/drawing/2014/chart" uri="{C3380CC4-5D6E-409C-BE32-E72D297353CC}">
              <c16:uniqueId val="{00000000-5DDF-4172-A322-D5AF9AEE93F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5DDF-4172-A322-D5AF9AEE93F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12.73</c:v>
                </c:pt>
                <c:pt idx="1">
                  <c:v>16.13</c:v>
                </c:pt>
                <c:pt idx="2">
                  <c:v>17.57</c:v>
                </c:pt>
                <c:pt idx="3">
                  <c:v>19.45</c:v>
                </c:pt>
                <c:pt idx="4">
                  <c:v>23.67</c:v>
                </c:pt>
              </c:numCache>
            </c:numRef>
          </c:val>
          <c:extLst>
            <c:ext xmlns:c16="http://schemas.microsoft.com/office/drawing/2014/chart" uri="{C3380CC4-5D6E-409C-BE32-E72D297353CC}">
              <c16:uniqueId val="{00000000-E4F3-4FC3-843E-0A2F7AE7E4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4F3-4FC3-843E-0A2F7AE7E4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78-40B3-A6FE-C5E20498D7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678-40B3-A6FE-C5E20498D7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509.86</c:v>
                </c:pt>
                <c:pt idx="1">
                  <c:v>557.27</c:v>
                </c:pt>
                <c:pt idx="2">
                  <c:v>570.03</c:v>
                </c:pt>
                <c:pt idx="3">
                  <c:v>555.09</c:v>
                </c:pt>
                <c:pt idx="4">
                  <c:v>435.49</c:v>
                </c:pt>
              </c:numCache>
            </c:numRef>
          </c:val>
          <c:extLst>
            <c:ext xmlns:c16="http://schemas.microsoft.com/office/drawing/2014/chart" uri="{C3380CC4-5D6E-409C-BE32-E72D297353CC}">
              <c16:uniqueId val="{00000000-5974-4B1F-9D41-75DF019975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5974-4B1F-9D41-75DF019975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289.69</c:v>
                </c:pt>
                <c:pt idx="1">
                  <c:v>278.01</c:v>
                </c:pt>
                <c:pt idx="2">
                  <c:v>265.77999999999997</c:v>
                </c:pt>
                <c:pt idx="3">
                  <c:v>272.22000000000003</c:v>
                </c:pt>
                <c:pt idx="4">
                  <c:v>268.29000000000002</c:v>
                </c:pt>
              </c:numCache>
            </c:numRef>
          </c:val>
          <c:extLst>
            <c:ext xmlns:c16="http://schemas.microsoft.com/office/drawing/2014/chart" uri="{C3380CC4-5D6E-409C-BE32-E72D297353CC}">
              <c16:uniqueId val="{00000000-E386-4784-BB21-659CE60412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E386-4784-BB21-659CE60412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101.88</c:v>
                </c:pt>
                <c:pt idx="1">
                  <c:v>105.87</c:v>
                </c:pt>
                <c:pt idx="2">
                  <c:v>105.89</c:v>
                </c:pt>
                <c:pt idx="3">
                  <c:v>106.22</c:v>
                </c:pt>
                <c:pt idx="4">
                  <c:v>106.65</c:v>
                </c:pt>
              </c:numCache>
            </c:numRef>
          </c:val>
          <c:extLst>
            <c:ext xmlns:c16="http://schemas.microsoft.com/office/drawing/2014/chart" uri="{C3380CC4-5D6E-409C-BE32-E72D297353CC}">
              <c16:uniqueId val="{00000000-0A4F-400F-BDAC-E7F74568B4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0A4F-400F-BDAC-E7F74568B4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162.88999999999999</c:v>
                </c:pt>
                <c:pt idx="1">
                  <c:v>156.80000000000001</c:v>
                </c:pt>
                <c:pt idx="2">
                  <c:v>157.01</c:v>
                </c:pt>
                <c:pt idx="3">
                  <c:v>155.69</c:v>
                </c:pt>
                <c:pt idx="4">
                  <c:v>155.04</c:v>
                </c:pt>
              </c:numCache>
            </c:numRef>
          </c:val>
          <c:extLst>
            <c:ext xmlns:c16="http://schemas.microsoft.com/office/drawing/2014/chart" uri="{C3380CC4-5D6E-409C-BE32-E72D297353CC}">
              <c16:uniqueId val="{00000000-F13D-4361-9F01-8A5F5645D6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F13D-4361-9F01-8A5F5645D6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25" zoomScaleNormal="100" workbookViewId="0">
      <selection activeCell="CF38" sqref="CF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近江八幡市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60"/>
      <c r="D7" s="60"/>
      <c r="E7" s="60"/>
      <c r="F7" s="60"/>
      <c r="G7" s="60"/>
      <c r="H7" s="60"/>
      <c r="I7" s="59" t="s">
        <v>2</v>
      </c>
      <c r="J7" s="60"/>
      <c r="K7" s="60"/>
      <c r="L7" s="60"/>
      <c r="M7" s="60"/>
      <c r="N7" s="60"/>
      <c r="O7" s="61"/>
      <c r="P7" s="62" t="s">
        <v>3</v>
      </c>
      <c r="Q7" s="62"/>
      <c r="R7" s="62"/>
      <c r="S7" s="62"/>
      <c r="T7" s="62"/>
      <c r="U7" s="62"/>
      <c r="V7" s="62"/>
      <c r="W7" s="62" t="s">
        <v>4</v>
      </c>
      <c r="X7" s="62"/>
      <c r="Y7" s="62"/>
      <c r="Z7" s="62"/>
      <c r="AA7" s="62"/>
      <c r="AB7" s="62"/>
      <c r="AC7" s="62"/>
      <c r="AD7" s="62" t="s">
        <v>5</v>
      </c>
      <c r="AE7" s="62"/>
      <c r="AF7" s="62"/>
      <c r="AG7" s="62"/>
      <c r="AH7" s="62"/>
      <c r="AI7" s="62"/>
      <c r="AJ7" s="62"/>
      <c r="AK7" s="2"/>
      <c r="AL7" s="62" t="s">
        <v>6</v>
      </c>
      <c r="AM7" s="62"/>
      <c r="AN7" s="62"/>
      <c r="AO7" s="62"/>
      <c r="AP7" s="62"/>
      <c r="AQ7" s="62"/>
      <c r="AR7" s="62"/>
      <c r="AS7" s="62"/>
      <c r="AT7" s="59" t="s">
        <v>7</v>
      </c>
      <c r="AU7" s="60"/>
      <c r="AV7" s="60"/>
      <c r="AW7" s="60"/>
      <c r="AX7" s="60"/>
      <c r="AY7" s="60"/>
      <c r="AZ7" s="60"/>
      <c r="BA7" s="60"/>
      <c r="BB7" s="62" t="s">
        <v>8</v>
      </c>
      <c r="BC7" s="62"/>
      <c r="BD7" s="62"/>
      <c r="BE7" s="62"/>
      <c r="BF7" s="62"/>
      <c r="BG7" s="62"/>
      <c r="BH7" s="62"/>
      <c r="BI7" s="62"/>
      <c r="BJ7" s="3"/>
      <c r="BK7" s="3"/>
      <c r="BL7" s="76" t="s">
        <v>9</v>
      </c>
      <c r="BM7" s="77"/>
      <c r="BN7" s="77"/>
      <c r="BO7" s="77"/>
      <c r="BP7" s="77"/>
      <c r="BQ7" s="77"/>
      <c r="BR7" s="77"/>
      <c r="BS7" s="77"/>
      <c r="BT7" s="77"/>
      <c r="BU7" s="77"/>
      <c r="BV7" s="77"/>
      <c r="BW7" s="77"/>
      <c r="BX7" s="77"/>
      <c r="BY7" s="78"/>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67" t="str">
        <f>データ!$K$6</f>
        <v>末端給水事業</v>
      </c>
      <c r="Q8" s="67"/>
      <c r="R8" s="67"/>
      <c r="S8" s="67"/>
      <c r="T8" s="67"/>
      <c r="U8" s="67"/>
      <c r="V8" s="67"/>
      <c r="W8" s="67" t="str">
        <f>データ!$L$6</f>
        <v>A4</v>
      </c>
      <c r="X8" s="67"/>
      <c r="Y8" s="67"/>
      <c r="Z8" s="67"/>
      <c r="AA8" s="67"/>
      <c r="AB8" s="67"/>
      <c r="AC8" s="67"/>
      <c r="AD8" s="67" t="str">
        <f>データ!$M$6</f>
        <v>非設置</v>
      </c>
      <c r="AE8" s="67"/>
      <c r="AF8" s="67"/>
      <c r="AG8" s="67"/>
      <c r="AH8" s="67"/>
      <c r="AI8" s="67"/>
      <c r="AJ8" s="67"/>
      <c r="AK8" s="2"/>
      <c r="AL8" s="56">
        <f>データ!$R$6</f>
        <v>82101</v>
      </c>
      <c r="AM8" s="56"/>
      <c r="AN8" s="56"/>
      <c r="AO8" s="56"/>
      <c r="AP8" s="56"/>
      <c r="AQ8" s="56"/>
      <c r="AR8" s="56"/>
      <c r="AS8" s="56"/>
      <c r="AT8" s="37">
        <f>データ!$S$6</f>
        <v>177.45</v>
      </c>
      <c r="AU8" s="38"/>
      <c r="AV8" s="38"/>
      <c r="AW8" s="38"/>
      <c r="AX8" s="38"/>
      <c r="AY8" s="38"/>
      <c r="AZ8" s="38"/>
      <c r="BA8" s="38"/>
      <c r="BB8" s="45">
        <f>データ!$T$6</f>
        <v>462.67</v>
      </c>
      <c r="BC8" s="45"/>
      <c r="BD8" s="45"/>
      <c r="BE8" s="45"/>
      <c r="BF8" s="45"/>
      <c r="BG8" s="45"/>
      <c r="BH8" s="45"/>
      <c r="BI8" s="45"/>
      <c r="BJ8" s="3"/>
      <c r="BK8" s="3"/>
      <c r="BL8" s="68" t="s">
        <v>10</v>
      </c>
      <c r="BM8" s="69"/>
      <c r="BN8" s="57" t="s">
        <v>11</v>
      </c>
      <c r="BO8" s="57"/>
      <c r="BP8" s="57"/>
      <c r="BQ8" s="57"/>
      <c r="BR8" s="57"/>
      <c r="BS8" s="57"/>
      <c r="BT8" s="57"/>
      <c r="BU8" s="57"/>
      <c r="BV8" s="57"/>
      <c r="BW8" s="57"/>
      <c r="BX8" s="57"/>
      <c r="BY8" s="58"/>
    </row>
    <row r="9" spans="1:78" ht="18.75" customHeight="1" x14ac:dyDescent="0.15">
      <c r="A9" s="2"/>
      <c r="B9" s="59" t="s">
        <v>12</v>
      </c>
      <c r="C9" s="60"/>
      <c r="D9" s="60"/>
      <c r="E9" s="60"/>
      <c r="F9" s="60"/>
      <c r="G9" s="60"/>
      <c r="H9" s="60"/>
      <c r="I9" s="59" t="s">
        <v>13</v>
      </c>
      <c r="J9" s="60"/>
      <c r="K9" s="60"/>
      <c r="L9" s="60"/>
      <c r="M9" s="60"/>
      <c r="N9" s="60"/>
      <c r="O9" s="61"/>
      <c r="P9" s="62" t="s">
        <v>14</v>
      </c>
      <c r="Q9" s="62"/>
      <c r="R9" s="62"/>
      <c r="S9" s="62"/>
      <c r="T9" s="62"/>
      <c r="U9" s="62"/>
      <c r="V9" s="62"/>
      <c r="W9" s="62" t="s">
        <v>15</v>
      </c>
      <c r="X9" s="62"/>
      <c r="Y9" s="62"/>
      <c r="Z9" s="62"/>
      <c r="AA9" s="62"/>
      <c r="AB9" s="62"/>
      <c r="AC9" s="62"/>
      <c r="AD9" s="2"/>
      <c r="AE9" s="2"/>
      <c r="AF9" s="2"/>
      <c r="AG9" s="2"/>
      <c r="AH9" s="2"/>
      <c r="AI9" s="2"/>
      <c r="AJ9" s="2"/>
      <c r="AK9" s="2"/>
      <c r="AL9" s="62" t="s">
        <v>16</v>
      </c>
      <c r="AM9" s="62"/>
      <c r="AN9" s="62"/>
      <c r="AO9" s="62"/>
      <c r="AP9" s="62"/>
      <c r="AQ9" s="62"/>
      <c r="AR9" s="62"/>
      <c r="AS9" s="62"/>
      <c r="AT9" s="59" t="s">
        <v>17</v>
      </c>
      <c r="AU9" s="60"/>
      <c r="AV9" s="60"/>
      <c r="AW9" s="60"/>
      <c r="AX9" s="60"/>
      <c r="AY9" s="60"/>
      <c r="AZ9" s="60"/>
      <c r="BA9" s="60"/>
      <c r="BB9" s="62" t="s">
        <v>18</v>
      </c>
      <c r="BC9" s="62"/>
      <c r="BD9" s="62"/>
      <c r="BE9" s="62"/>
      <c r="BF9" s="62"/>
      <c r="BG9" s="62"/>
      <c r="BH9" s="62"/>
      <c r="BI9" s="62"/>
      <c r="BJ9" s="3"/>
      <c r="BK9" s="3"/>
      <c r="BL9" s="63" t="s">
        <v>19</v>
      </c>
      <c r="BM9" s="64"/>
      <c r="BN9" s="65" t="s">
        <v>20</v>
      </c>
      <c r="BO9" s="65"/>
      <c r="BP9" s="65"/>
      <c r="BQ9" s="65"/>
      <c r="BR9" s="65"/>
      <c r="BS9" s="65"/>
      <c r="BT9" s="65"/>
      <c r="BU9" s="65"/>
      <c r="BV9" s="65"/>
      <c r="BW9" s="65"/>
      <c r="BX9" s="65"/>
      <c r="BY9" s="66"/>
    </row>
    <row r="10" spans="1:78" ht="18.75" customHeight="1" x14ac:dyDescent="0.15">
      <c r="A10" s="2"/>
      <c r="B10" s="37" t="str">
        <f>データ!$N$6</f>
        <v>-</v>
      </c>
      <c r="C10" s="38"/>
      <c r="D10" s="38"/>
      <c r="E10" s="38"/>
      <c r="F10" s="38"/>
      <c r="G10" s="38"/>
      <c r="H10" s="38"/>
      <c r="I10" s="37">
        <f>データ!$O$6</f>
        <v>71.290000000000006</v>
      </c>
      <c r="J10" s="38"/>
      <c r="K10" s="38"/>
      <c r="L10" s="38"/>
      <c r="M10" s="38"/>
      <c r="N10" s="38"/>
      <c r="O10" s="55"/>
      <c r="P10" s="45">
        <f>データ!$P$6</f>
        <v>99.7</v>
      </c>
      <c r="Q10" s="45"/>
      <c r="R10" s="45"/>
      <c r="S10" s="45"/>
      <c r="T10" s="45"/>
      <c r="U10" s="45"/>
      <c r="V10" s="45"/>
      <c r="W10" s="56">
        <f>データ!$Q$6</f>
        <v>3047</v>
      </c>
      <c r="X10" s="56"/>
      <c r="Y10" s="56"/>
      <c r="Z10" s="56"/>
      <c r="AA10" s="56"/>
      <c r="AB10" s="56"/>
      <c r="AC10" s="56"/>
      <c r="AD10" s="2"/>
      <c r="AE10" s="2"/>
      <c r="AF10" s="2"/>
      <c r="AG10" s="2"/>
      <c r="AH10" s="2"/>
      <c r="AI10" s="2"/>
      <c r="AJ10" s="2"/>
      <c r="AK10" s="2"/>
      <c r="AL10" s="56">
        <f>データ!$U$6</f>
        <v>81600</v>
      </c>
      <c r="AM10" s="56"/>
      <c r="AN10" s="56"/>
      <c r="AO10" s="56"/>
      <c r="AP10" s="56"/>
      <c r="AQ10" s="56"/>
      <c r="AR10" s="56"/>
      <c r="AS10" s="56"/>
      <c r="AT10" s="37">
        <f>データ!$V$6</f>
        <v>92.3</v>
      </c>
      <c r="AU10" s="38"/>
      <c r="AV10" s="38"/>
      <c r="AW10" s="38"/>
      <c r="AX10" s="38"/>
      <c r="AY10" s="38"/>
      <c r="AZ10" s="38"/>
      <c r="BA10" s="38"/>
      <c r="BB10" s="45">
        <f>データ!$W$6</f>
        <v>884.07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Toje8Sa/UzvYat9Izrj+UujOjy7EMCm+8mNjudlVIvfR22p9Nnz+oH6FoMtVigx86sUjgHe5Edw58u/G/9/fQ==" saltValue="mQ66i1Az3cUOvA9EdRtb0g==" spinCount="100000" sheet="1" objects="1" scenarios="1" formatCells="0" formatColumns="0" formatRows="0"/>
  <mergeCells count="4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L10:AS10"/>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L64:BZ65"/>
    <mergeCell ref="AT10:BA10"/>
    <mergeCell ref="BL16:BZ44"/>
    <mergeCell ref="BL45:BZ46"/>
    <mergeCell ref="B60:BJ61"/>
    <mergeCell ref="BL47:BZ63"/>
    <mergeCell ref="BB10:BI10"/>
    <mergeCell ref="BL10:BM10"/>
    <mergeCell ref="BN10:BY10"/>
    <mergeCell ref="BL11:BZ13"/>
    <mergeCell ref="B14:BJ15"/>
    <mergeCell ref="BL14:BZ15"/>
    <mergeCell ref="B10:H10"/>
    <mergeCell ref="I10:O10"/>
    <mergeCell ref="P10:V10"/>
    <mergeCell ref="W10:AC1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252042</v>
      </c>
      <c r="D6" s="20">
        <f t="shared" si="3"/>
        <v>46</v>
      </c>
      <c r="E6" s="20">
        <f t="shared" si="3"/>
        <v>1</v>
      </c>
      <c r="F6" s="20">
        <f t="shared" si="3"/>
        <v>0</v>
      </c>
      <c r="G6" s="20">
        <f t="shared" si="3"/>
        <v>1</v>
      </c>
      <c r="H6" s="20" t="str">
        <f t="shared" si="3"/>
        <v>滋賀県　近江八幡市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71.290000000000006</v>
      </c>
      <c r="P6" s="21">
        <f t="shared" si="3"/>
        <v>99.7</v>
      </c>
      <c r="Q6" s="21">
        <f t="shared" si="3"/>
        <v>3047</v>
      </c>
      <c r="R6" s="21">
        <f t="shared" si="3"/>
        <v>82101</v>
      </c>
      <c r="S6" s="21">
        <f t="shared" si="3"/>
        <v>177.45</v>
      </c>
      <c r="T6" s="21">
        <f t="shared" si="3"/>
        <v>462.67</v>
      </c>
      <c r="U6" s="21">
        <f t="shared" si="3"/>
        <v>81600</v>
      </c>
      <c r="V6" s="21">
        <f t="shared" si="3"/>
        <v>92.3</v>
      </c>
      <c r="W6" s="21">
        <f t="shared" si="3"/>
        <v>884.07</v>
      </c>
      <c r="X6" s="22">
        <f>IF(X7="",NA(),X7)</f>
        <v>106.41</v>
      </c>
      <c r="Y6" s="22">
        <f t="shared" ref="Y6:AG6" si="4">IF(Y7="",NA(),Y7)</f>
        <v>110.4</v>
      </c>
      <c r="Z6" s="22">
        <f t="shared" si="4"/>
        <v>109.77</v>
      </c>
      <c r="AA6" s="22">
        <f t="shared" si="4"/>
        <v>110.11</v>
      </c>
      <c r="AB6" s="22">
        <f t="shared" si="4"/>
        <v>110.6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509.86</v>
      </c>
      <c r="AU6" s="22">
        <f t="shared" ref="AU6:BC6" si="6">IF(AU7="",NA(),AU7)</f>
        <v>557.27</v>
      </c>
      <c r="AV6" s="22">
        <f t="shared" si="6"/>
        <v>570.03</v>
      </c>
      <c r="AW6" s="22">
        <f t="shared" si="6"/>
        <v>555.09</v>
      </c>
      <c r="AX6" s="22">
        <f t="shared" si="6"/>
        <v>435.49</v>
      </c>
      <c r="AY6" s="22">
        <f t="shared" si="6"/>
        <v>355.5</v>
      </c>
      <c r="AZ6" s="22">
        <f t="shared" si="6"/>
        <v>349.83</v>
      </c>
      <c r="BA6" s="22">
        <f t="shared" si="6"/>
        <v>360.86</v>
      </c>
      <c r="BB6" s="22">
        <f t="shared" si="6"/>
        <v>350.79</v>
      </c>
      <c r="BC6" s="22">
        <f t="shared" si="6"/>
        <v>354.57</v>
      </c>
      <c r="BD6" s="21" t="str">
        <f>IF(BD7="","",IF(BD7="-","【-】","【"&amp;SUBSTITUTE(TEXT(BD7,"#,##0.00"),"-","△")&amp;"】"))</f>
        <v>【261.51】</v>
      </c>
      <c r="BE6" s="22">
        <f>IF(BE7="",NA(),BE7)</f>
        <v>289.69</v>
      </c>
      <c r="BF6" s="22">
        <f t="shared" ref="BF6:BN6" si="7">IF(BF7="",NA(),BF7)</f>
        <v>278.01</v>
      </c>
      <c r="BG6" s="22">
        <f t="shared" si="7"/>
        <v>265.77999999999997</v>
      </c>
      <c r="BH6" s="22">
        <f t="shared" si="7"/>
        <v>272.22000000000003</v>
      </c>
      <c r="BI6" s="22">
        <f t="shared" si="7"/>
        <v>268.29000000000002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101.88</v>
      </c>
      <c r="BQ6" s="22">
        <f t="shared" ref="BQ6:BY6" si="8">IF(BQ7="",NA(),BQ7)</f>
        <v>105.87</v>
      </c>
      <c r="BR6" s="22">
        <f t="shared" si="8"/>
        <v>105.89</v>
      </c>
      <c r="BS6" s="22">
        <f t="shared" si="8"/>
        <v>106.22</v>
      </c>
      <c r="BT6" s="22">
        <f t="shared" si="8"/>
        <v>106.65</v>
      </c>
      <c r="BU6" s="22">
        <f t="shared" si="8"/>
        <v>104.57</v>
      </c>
      <c r="BV6" s="22">
        <f t="shared" si="8"/>
        <v>103.54</v>
      </c>
      <c r="BW6" s="22">
        <f t="shared" si="8"/>
        <v>103.32</v>
      </c>
      <c r="BX6" s="22">
        <f t="shared" si="8"/>
        <v>100.85</v>
      </c>
      <c r="BY6" s="22">
        <f t="shared" si="8"/>
        <v>103.79</v>
      </c>
      <c r="BZ6" s="21" t="str">
        <f>IF(BZ7="","",IF(BZ7="-","【-】","【"&amp;SUBSTITUTE(TEXT(BZ7,"#,##0.00"),"-","△")&amp;"】"))</f>
        <v>【102.35】</v>
      </c>
      <c r="CA6" s="22">
        <f>IF(CA7="",NA(),CA7)</f>
        <v>162.88999999999999</v>
      </c>
      <c r="CB6" s="22">
        <f t="shared" ref="CB6:CJ6" si="9">IF(CB7="",NA(),CB7)</f>
        <v>156.80000000000001</v>
      </c>
      <c r="CC6" s="22">
        <f t="shared" si="9"/>
        <v>157.01</v>
      </c>
      <c r="CD6" s="22">
        <f t="shared" si="9"/>
        <v>155.69</v>
      </c>
      <c r="CE6" s="22">
        <f t="shared" si="9"/>
        <v>155.04</v>
      </c>
      <c r="CF6" s="22">
        <f t="shared" si="9"/>
        <v>165.47</v>
      </c>
      <c r="CG6" s="22">
        <f t="shared" si="9"/>
        <v>167.46</v>
      </c>
      <c r="CH6" s="22">
        <f t="shared" si="9"/>
        <v>168.56</v>
      </c>
      <c r="CI6" s="22">
        <f t="shared" si="9"/>
        <v>167.1</v>
      </c>
      <c r="CJ6" s="22">
        <f t="shared" si="9"/>
        <v>167.86</v>
      </c>
      <c r="CK6" s="21" t="str">
        <f>IF(CK7="","",IF(CK7="-","【-】","【"&amp;SUBSTITUTE(TEXT(CK7,"#,##0.00"),"-","△")&amp;"】"))</f>
        <v>【167.74】</v>
      </c>
      <c r="CL6" s="22">
        <f>IF(CL7="",NA(),CL7)</f>
        <v>57.97</v>
      </c>
      <c r="CM6" s="22">
        <f t="shared" ref="CM6:CU6" si="10">IF(CM7="",NA(),CM7)</f>
        <v>58.05</v>
      </c>
      <c r="CN6" s="22">
        <f t="shared" si="10"/>
        <v>65.2</v>
      </c>
      <c r="CO6" s="22">
        <f t="shared" si="10"/>
        <v>65.3</v>
      </c>
      <c r="CP6" s="22">
        <f t="shared" si="10"/>
        <v>69.150000000000006</v>
      </c>
      <c r="CQ6" s="22">
        <f t="shared" si="10"/>
        <v>59.74</v>
      </c>
      <c r="CR6" s="22">
        <f t="shared" si="10"/>
        <v>59.46</v>
      </c>
      <c r="CS6" s="22">
        <f t="shared" si="10"/>
        <v>59.51</v>
      </c>
      <c r="CT6" s="22">
        <f t="shared" si="10"/>
        <v>59.91</v>
      </c>
      <c r="CU6" s="22">
        <f t="shared" si="10"/>
        <v>59.4</v>
      </c>
      <c r="CV6" s="21" t="str">
        <f>IF(CV7="","",IF(CV7="-","【-】","【"&amp;SUBSTITUTE(TEXT(CV7,"#,##0.00"),"-","△")&amp;"】"))</f>
        <v>【60.29】</v>
      </c>
      <c r="CW6" s="22">
        <f>IF(CW7="",NA(),CW7)</f>
        <v>93.26</v>
      </c>
      <c r="CX6" s="22">
        <f t="shared" ref="CX6:DF6" si="11">IF(CX7="",NA(),CX7)</f>
        <v>93.62</v>
      </c>
      <c r="CY6" s="22">
        <f t="shared" si="11"/>
        <v>93.02</v>
      </c>
      <c r="CZ6" s="22">
        <f t="shared" si="11"/>
        <v>91.92</v>
      </c>
      <c r="DA6" s="22">
        <f t="shared" si="11"/>
        <v>92.89</v>
      </c>
      <c r="DB6" s="22">
        <f t="shared" si="11"/>
        <v>87.28</v>
      </c>
      <c r="DC6" s="22">
        <f t="shared" si="11"/>
        <v>87.41</v>
      </c>
      <c r="DD6" s="22">
        <f t="shared" si="11"/>
        <v>87.08</v>
      </c>
      <c r="DE6" s="22">
        <f t="shared" si="11"/>
        <v>87.26</v>
      </c>
      <c r="DF6" s="22">
        <f t="shared" si="11"/>
        <v>87.57</v>
      </c>
      <c r="DG6" s="21" t="str">
        <f>IF(DG7="","",IF(DG7="-","【-】","【"&amp;SUBSTITUTE(TEXT(DG7,"#,##0.00"),"-","△")&amp;"】"))</f>
        <v>【90.12】</v>
      </c>
      <c r="DH6" s="22">
        <f>IF(DH7="",NA(),DH7)</f>
        <v>44.67</v>
      </c>
      <c r="DI6" s="22">
        <f t="shared" ref="DI6:DQ6" si="12">IF(DI7="",NA(),DI7)</f>
        <v>46.14</v>
      </c>
      <c r="DJ6" s="22">
        <f t="shared" si="12"/>
        <v>48.04</v>
      </c>
      <c r="DK6" s="22">
        <f t="shared" si="12"/>
        <v>48.16</v>
      </c>
      <c r="DL6" s="22">
        <f t="shared" si="12"/>
        <v>49.13</v>
      </c>
      <c r="DM6" s="22">
        <f t="shared" si="12"/>
        <v>46.94</v>
      </c>
      <c r="DN6" s="22">
        <f t="shared" si="12"/>
        <v>47.62</v>
      </c>
      <c r="DO6" s="22">
        <f t="shared" si="12"/>
        <v>48.55</v>
      </c>
      <c r="DP6" s="22">
        <f t="shared" si="12"/>
        <v>49.2</v>
      </c>
      <c r="DQ6" s="22">
        <f t="shared" si="12"/>
        <v>50.01</v>
      </c>
      <c r="DR6" s="21" t="str">
        <f>IF(DR7="","",IF(DR7="-","【-】","【"&amp;SUBSTITUTE(TEXT(DR7,"#,##0.00"),"-","△")&amp;"】"))</f>
        <v>【50.88】</v>
      </c>
      <c r="DS6" s="22">
        <f>IF(DS7="",NA(),DS7)</f>
        <v>12.73</v>
      </c>
      <c r="DT6" s="22">
        <f t="shared" ref="DT6:EB6" si="13">IF(DT7="",NA(),DT7)</f>
        <v>16.13</v>
      </c>
      <c r="DU6" s="22">
        <f t="shared" si="13"/>
        <v>17.57</v>
      </c>
      <c r="DV6" s="22">
        <f t="shared" si="13"/>
        <v>19.45</v>
      </c>
      <c r="DW6" s="22">
        <f t="shared" si="13"/>
        <v>23.67</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0.49</v>
      </c>
      <c r="EE6" s="22">
        <f t="shared" ref="EE6:EM6" si="14">IF(EE7="",NA(),EE7)</f>
        <v>0.21</v>
      </c>
      <c r="EF6" s="22">
        <f t="shared" si="14"/>
        <v>0.73</v>
      </c>
      <c r="EG6" s="22">
        <f t="shared" si="14"/>
        <v>0.12</v>
      </c>
      <c r="EH6" s="22">
        <f t="shared" si="14"/>
        <v>0.01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252042</v>
      </c>
      <c r="D7" s="24">
        <v>46</v>
      </c>
      <c r="E7" s="24">
        <v>1</v>
      </c>
      <c r="F7" s="24">
        <v>0</v>
      </c>
      <c r="G7" s="24">
        <v>1</v>
      </c>
      <c r="H7" s="24" t="s">
        <v>93</v>
      </c>
      <c r="I7" s="24" t="s">
        <v>94</v>
      </c>
      <c r="J7" s="24" t="s">
        <v>95</v>
      </c>
      <c r="K7" s="24" t="s">
        <v>96</v>
      </c>
      <c r="L7" s="24" t="s">
        <v>97</v>
      </c>
      <c r="M7" s="24" t="s">
        <v>98</v>
      </c>
      <c r="N7" s="25" t="s">
        <v>99</v>
      </c>
      <c r="O7" s="25">
        <v>71.290000000000006</v>
      </c>
      <c r="P7" s="25">
        <v>99.7</v>
      </c>
      <c r="Q7" s="25">
        <v>3047</v>
      </c>
      <c r="R7" s="25">
        <v>82101</v>
      </c>
      <c r="S7" s="25">
        <v>177.45</v>
      </c>
      <c r="T7" s="25">
        <v>462.67</v>
      </c>
      <c r="U7" s="25">
        <v>81600</v>
      </c>
      <c r="V7" s="25">
        <v>92.3</v>
      </c>
      <c r="W7" s="25">
        <v>884.07</v>
      </c>
      <c r="X7" s="25">
        <v>106.41</v>
      </c>
      <c r="Y7" s="25">
        <v>110.4</v>
      </c>
      <c r="Z7" s="25">
        <v>109.77</v>
      </c>
      <c r="AA7" s="25">
        <v>110.11</v>
      </c>
      <c r="AB7" s="25">
        <v>110.6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509.86</v>
      </c>
      <c r="AU7" s="25">
        <v>557.27</v>
      </c>
      <c r="AV7" s="25">
        <v>570.03</v>
      </c>
      <c r="AW7" s="25">
        <v>555.09</v>
      </c>
      <c r="AX7" s="25">
        <v>435.49</v>
      </c>
      <c r="AY7" s="25">
        <v>355.5</v>
      </c>
      <c r="AZ7" s="25">
        <v>349.83</v>
      </c>
      <c r="BA7" s="25">
        <v>360.86</v>
      </c>
      <c r="BB7" s="25">
        <v>350.79</v>
      </c>
      <c r="BC7" s="25">
        <v>354.57</v>
      </c>
      <c r="BD7" s="25">
        <v>261.51</v>
      </c>
      <c r="BE7" s="25">
        <v>289.69</v>
      </c>
      <c r="BF7" s="25">
        <v>278.01</v>
      </c>
      <c r="BG7" s="25">
        <v>265.77999999999997</v>
      </c>
      <c r="BH7" s="25">
        <v>272.22000000000003</v>
      </c>
      <c r="BI7" s="25">
        <v>268.29000000000002</v>
      </c>
      <c r="BJ7" s="25">
        <v>312.58</v>
      </c>
      <c r="BK7" s="25">
        <v>314.87</v>
      </c>
      <c r="BL7" s="25">
        <v>309.27999999999997</v>
      </c>
      <c r="BM7" s="25">
        <v>322.92</v>
      </c>
      <c r="BN7" s="25">
        <v>303.45999999999998</v>
      </c>
      <c r="BO7" s="25">
        <v>265.16000000000003</v>
      </c>
      <c r="BP7" s="25">
        <v>101.88</v>
      </c>
      <c r="BQ7" s="25">
        <v>105.87</v>
      </c>
      <c r="BR7" s="25">
        <v>105.89</v>
      </c>
      <c r="BS7" s="25">
        <v>106.22</v>
      </c>
      <c r="BT7" s="25">
        <v>106.65</v>
      </c>
      <c r="BU7" s="25">
        <v>104.57</v>
      </c>
      <c r="BV7" s="25">
        <v>103.54</v>
      </c>
      <c r="BW7" s="25">
        <v>103.32</v>
      </c>
      <c r="BX7" s="25">
        <v>100.85</v>
      </c>
      <c r="BY7" s="25">
        <v>103.79</v>
      </c>
      <c r="BZ7" s="25">
        <v>102.35</v>
      </c>
      <c r="CA7" s="25">
        <v>162.88999999999999</v>
      </c>
      <c r="CB7" s="25">
        <v>156.80000000000001</v>
      </c>
      <c r="CC7" s="25">
        <v>157.01</v>
      </c>
      <c r="CD7" s="25">
        <v>155.69</v>
      </c>
      <c r="CE7" s="25">
        <v>155.04</v>
      </c>
      <c r="CF7" s="25">
        <v>165.47</v>
      </c>
      <c r="CG7" s="25">
        <v>167.46</v>
      </c>
      <c r="CH7" s="25">
        <v>168.56</v>
      </c>
      <c r="CI7" s="25">
        <v>167.1</v>
      </c>
      <c r="CJ7" s="25">
        <v>167.86</v>
      </c>
      <c r="CK7" s="25">
        <v>167.74</v>
      </c>
      <c r="CL7" s="25">
        <v>57.97</v>
      </c>
      <c r="CM7" s="25">
        <v>58.05</v>
      </c>
      <c r="CN7" s="25">
        <v>65.2</v>
      </c>
      <c r="CO7" s="25">
        <v>65.3</v>
      </c>
      <c r="CP7" s="25">
        <v>69.150000000000006</v>
      </c>
      <c r="CQ7" s="25">
        <v>59.74</v>
      </c>
      <c r="CR7" s="25">
        <v>59.46</v>
      </c>
      <c r="CS7" s="25">
        <v>59.51</v>
      </c>
      <c r="CT7" s="25">
        <v>59.91</v>
      </c>
      <c r="CU7" s="25">
        <v>59.4</v>
      </c>
      <c r="CV7" s="25">
        <v>60.29</v>
      </c>
      <c r="CW7" s="25">
        <v>93.26</v>
      </c>
      <c r="CX7" s="25">
        <v>93.62</v>
      </c>
      <c r="CY7" s="25">
        <v>93.02</v>
      </c>
      <c r="CZ7" s="25">
        <v>91.92</v>
      </c>
      <c r="DA7" s="25">
        <v>92.89</v>
      </c>
      <c r="DB7" s="25">
        <v>87.28</v>
      </c>
      <c r="DC7" s="25">
        <v>87.41</v>
      </c>
      <c r="DD7" s="25">
        <v>87.08</v>
      </c>
      <c r="DE7" s="25">
        <v>87.26</v>
      </c>
      <c r="DF7" s="25">
        <v>87.57</v>
      </c>
      <c r="DG7" s="25">
        <v>90.12</v>
      </c>
      <c r="DH7" s="25">
        <v>44.67</v>
      </c>
      <c r="DI7" s="25">
        <v>46.14</v>
      </c>
      <c r="DJ7" s="25">
        <v>48.04</v>
      </c>
      <c r="DK7" s="25">
        <v>48.16</v>
      </c>
      <c r="DL7" s="25">
        <v>49.13</v>
      </c>
      <c r="DM7" s="25">
        <v>46.94</v>
      </c>
      <c r="DN7" s="25">
        <v>47.62</v>
      </c>
      <c r="DO7" s="25">
        <v>48.55</v>
      </c>
      <c r="DP7" s="25">
        <v>49.2</v>
      </c>
      <c r="DQ7" s="25">
        <v>50.01</v>
      </c>
      <c r="DR7" s="25">
        <v>50.88</v>
      </c>
      <c r="DS7" s="25">
        <v>12.73</v>
      </c>
      <c r="DT7" s="25">
        <v>16.13</v>
      </c>
      <c r="DU7" s="25">
        <v>17.57</v>
      </c>
      <c r="DV7" s="25">
        <v>19.45</v>
      </c>
      <c r="DW7" s="25">
        <v>23.67</v>
      </c>
      <c r="DX7" s="25">
        <v>14.48</v>
      </c>
      <c r="DY7" s="25">
        <v>16.27</v>
      </c>
      <c r="DZ7" s="25">
        <v>17.11</v>
      </c>
      <c r="EA7" s="25">
        <v>18.329999999999998</v>
      </c>
      <c r="EB7" s="25">
        <v>20.27</v>
      </c>
      <c r="EC7" s="25">
        <v>22.3</v>
      </c>
      <c r="ED7" s="25">
        <v>0.49</v>
      </c>
      <c r="EE7" s="25">
        <v>0.21</v>
      </c>
      <c r="EF7" s="25">
        <v>0.73</v>
      </c>
      <c r="EG7" s="25">
        <v>0.12</v>
      </c>
      <c r="EH7" s="25">
        <v>0.01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8man69042</cp:lastModifiedBy>
  <cp:lastPrinted>2023-01-13T05:44:33Z</cp:lastPrinted>
  <dcterms:created xsi:type="dcterms:W3CDTF">2022-12-01T01:00:53Z</dcterms:created>
  <dcterms:modified xsi:type="dcterms:W3CDTF">2023-01-13T05:44:59Z</dcterms:modified>
  <cp:category/>
</cp:coreProperties>
</file>