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gWyWNn5LmQCHEJMg0/90nCWDgVIlZPMTH+97ix39lkZ1pFywce/RV9rrfKVrfOr0hvx6zBDY+ajAi48IA8E49Q==" workbookSaltValue="eZwn/Zf5+EFAGlQNgnwR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<sst xmlns="http://schemas.openxmlformats.org/spreadsheetml/2006/main" count="231" uniqueCount="117">
  <si>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</si>
  <si>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</si>
  <si>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</si>
  <si>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</si>
  <si>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</si>
  <si>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</si>
  <si>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</si>
  <si>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</si>
  <si>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</si>
  <si>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</si>
  <si>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</si>
  <si>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</si>
  <si>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</si>
  <si>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</si>
  <si>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</si>
  <si>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</si>
  <si>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</si>
  <si>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</si>
  <si>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</si>
  <si>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</si>
  <si>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</si>
  <si>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</si>
  <si>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</si>
  <si>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</si>
  <si>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</si>
  <si>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</si>
  <si>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</si>
  <si>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</si>
  <si>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</si>
  <si>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</si>
  <si>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</si>
  <si>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</si>
  <si>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</si>
  <si>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</si>
  <si>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</si>
  <si>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</si>
  <si>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</si>
  <si>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</si>
  <si>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</si>
  <si>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</si>
  <si>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</si>
  <si>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</si>
  <si>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</si>
  <si>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</si>
  <si>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</si>
  <si>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</si>
  <si>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</si>
  <si>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</si>
  <si>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</si>
  <si>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</si>
  <si>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</si>
  <si>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</si>
  <si>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</si>
  <si>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</si>
  <si>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</si>
  <si>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</si>
  <si>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</si>
  <si>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</si>
  <si>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</si>
  <si>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</si>
  <si>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</si>
  <si>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</si>
  <si>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</si>
  <si>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</si>
  <si>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</si>
  <si>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</si>
  <si>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</si>
  <si>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</si>
  <si>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</si>
  <si>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</si>
  <si>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</si>
  <si>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</si>
  <si>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</si>
  <si>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</si>
  <si>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</si>
  <si>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</si>
  <si>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</si>
  <si>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</si>
  <si>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</si>
  <si>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</si>
  <si>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</si>
  <si>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</si>
  <si>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</si>
  <si>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</si>
  <si>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</si>
  <si>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</si>
  <si>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</si>
  <si>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</si>
  <si>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</si>
  <si>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</si>
  <si>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</si>
  <si>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</si>
  <si>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</si>
  <si>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</si>
  <si>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</si>
  <si>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</si>
  <si>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</si>
  <si>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</si>
  <si>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</si>
  <si>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</si>
  <si>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</si>
  <si>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</si>
  <si>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</si>
  <si>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</si>
  <si>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</si>
  <si>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</si>
  <si>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</si>
  <si>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</si>
  <si>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</si>
  <si>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</si>
  <si>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</si>
  <si>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</si>
  <si>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</si>
  <si>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</si>
  <si>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</si>
  <si>
    <t>　本市の下水道事業は、平成29年度より地方公営企業法を適用したことにより、数値はH29からとなっています。
　①経常収支比率は、類似団体平均をやや下回っていますが、収益の不足分を一般会計からの繰入金にて賄っているため、100％を超え黒字となっています。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⑦施設利用率は、沖島処理場が該当し、類似団体平均を上回っています。
　⑧水洗化率は、類似団体平均を下回っています。</t>
    <rPh sb="64" eb="66">
      <t>ルイジ</t>
    </rPh>
    <rPh sb="66" eb="68">
      <t>ダンタイ</t>
    </rPh>
    <rPh sb="68" eb="70">
      <t>ヘイキン</t>
    </rPh>
    <rPh sb="73" eb="75">
      <t>シタマワ</t>
    </rPh>
    <rPh sb="89" eb="91">
      <t>イッパン</t>
    </rPh>
    <rPh sb="91" eb="93">
      <t>カイケイ</t>
    </rPh>
    <phoneticPr fontId="4"/>
  </si>
  <si>
    <t>　固定資産については、H29期首現在の簿価で新たに会計をスタート（フレッシュスタート）していますので、
　①有形固定資産減価償却率は5年分の減価償却費で算定されています。早期に法適用をしている団体が平均値を押し上げていることから、低い値となっています。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2" eb="244">
      <t>ヨボウ</t>
    </rPh>
    <rPh sb="244" eb="246">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</si>
</sst>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C6-4EA0-8B07-1B05A222D6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8BC6-4EA0-8B07-1B05A222D6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87.46</c:v>
                </c:pt>
                <c:pt idx="1">
                  <c:v>88.02</c:v>
                </c:pt>
                <c:pt idx="2">
                  <c:v>65.709999999999994</c:v>
                </c:pt>
                <c:pt idx="3">
                  <c:v>67.14</c:v>
                </c:pt>
                <c:pt idx="4">
                  <c:v>57.14</c:v>
                </c:pt>
              </c:numCache>
            </c:numRef>
          </c:val>
          <c:extLst>
            <c:ext xmlns:c16="http://schemas.microsoft.com/office/drawing/2014/chart" uri="{C3380CC4-5D6E-409C-BE32-E72D297353CC}">
              <c16:uniqueId val="{00000000-C323-450E-A333-F042D189D3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C323-450E-A333-F042D189D3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73.91</c:v>
                </c:pt>
                <c:pt idx="1">
                  <c:v>74.36</c:v>
                </c:pt>
                <c:pt idx="2">
                  <c:v>75.680000000000007</c:v>
                </c:pt>
                <c:pt idx="3">
                  <c:v>76.790000000000006</c:v>
                </c:pt>
                <c:pt idx="4">
                  <c:v>78.27</c:v>
                </c:pt>
              </c:numCache>
            </c:numRef>
          </c:val>
          <c:extLst>
            <c:ext xmlns:c16="http://schemas.microsoft.com/office/drawing/2014/chart" uri="{C3380CC4-5D6E-409C-BE32-E72D297353CC}">
              <c16:uniqueId val="{00000000-83F9-42BC-A37C-04E990E818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83F9-42BC-A37C-04E990E818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c:v>
                </c:pt>
                <c:pt idx="1">
                  <c:v>104.96</c:v>
                </c:pt>
                <c:pt idx="2">
                  <c:v>103.79</c:v>
                </c:pt>
                <c:pt idx="3">
                  <c:v>104.31</c:v>
                </c:pt>
                <c:pt idx="4">
                  <c:v>102.8</c:v>
                </c:pt>
              </c:numCache>
            </c:numRef>
          </c:val>
          <c:extLst>
            <c:ext xmlns:c16="http://schemas.microsoft.com/office/drawing/2014/chart" uri="{C3380CC4-5D6E-409C-BE32-E72D297353CC}">
              <c16:uniqueId val="{00000000-502C-4DBD-A7BF-7602587498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502C-4DBD-A7BF-7602587498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2.4700000000000002</c:v>
                </c:pt>
                <c:pt idx="1">
                  <c:v>5.07</c:v>
                </c:pt>
                <c:pt idx="2">
                  <c:v>7.76</c:v>
                </c:pt>
                <c:pt idx="3">
                  <c:v>10.28</c:v>
                </c:pt>
                <c:pt idx="4">
                  <c:v>12.79</c:v>
                </c:pt>
              </c:numCache>
            </c:numRef>
          </c:val>
          <c:extLst>
            <c:ext xmlns:c16="http://schemas.microsoft.com/office/drawing/2014/chart" uri="{C3380CC4-5D6E-409C-BE32-E72D297353CC}">
              <c16:uniqueId val="{00000000-CEF1-4B4B-8A43-02F22E739C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CEF1-4B4B-8A43-02F22E739C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8-4DD0-A0C9-52DB3FF7DE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08-4DD0-A0C9-52DB3FF7DE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514.89</c:v>
                </c:pt>
                <c:pt idx="1">
                  <c:v>472.45</c:v>
                </c:pt>
                <c:pt idx="2">
                  <c:v>445.38</c:v>
                </c:pt>
                <c:pt idx="3">
                  <c:v>410.36</c:v>
                </c:pt>
                <c:pt idx="4">
                  <c:v>383.74</c:v>
                </c:pt>
              </c:numCache>
            </c:numRef>
          </c:val>
          <c:extLst>
            <c:ext xmlns:c16="http://schemas.microsoft.com/office/drawing/2014/chart" uri="{C3380CC4-5D6E-409C-BE32-E72D297353CC}">
              <c16:uniqueId val="{00000000-2FED-4EDD-AD01-00943EAE58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2FED-4EDD-AD01-00943EAE58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36.4</c:v>
                </c:pt>
                <c:pt idx="1">
                  <c:v>52.53</c:v>
                </c:pt>
                <c:pt idx="2">
                  <c:v>49.72</c:v>
                </c:pt>
                <c:pt idx="3">
                  <c:v>51.97</c:v>
                </c:pt>
                <c:pt idx="4">
                  <c:v>58.74</c:v>
                </c:pt>
              </c:numCache>
            </c:numRef>
          </c:val>
          <c:extLst>
            <c:ext xmlns:c16="http://schemas.microsoft.com/office/drawing/2014/chart" uri="{C3380CC4-5D6E-409C-BE32-E72D297353CC}">
              <c16:uniqueId val="{00000000-EB51-4F26-87BD-F9AE37E221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EB51-4F26-87BD-F9AE37E221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819.82</c:v>
                </c:pt>
                <c:pt idx="1">
                  <c:v>976.88</c:v>
                </c:pt>
                <c:pt idx="2">
                  <c:v>902.69</c:v>
                </c:pt>
                <c:pt idx="3">
                  <c:v>823.73</c:v>
                </c:pt>
                <c:pt idx="4">
                  <c:v>737.56</c:v>
                </c:pt>
              </c:numCache>
            </c:numRef>
          </c:val>
          <c:extLst>
            <c:ext xmlns:c16="http://schemas.microsoft.com/office/drawing/2014/chart" uri="{C3380CC4-5D6E-409C-BE32-E72D297353CC}">
              <c16:uniqueId val="{00000000-FA6D-40BE-8FC5-2021BF9679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FA6D-40BE-8FC5-2021BF9679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83.33</c:v>
                </c:pt>
                <c:pt idx="1">
                  <c:v>84.45</c:v>
                </c:pt>
                <c:pt idx="2">
                  <c:v>84.51</c:v>
                </c:pt>
                <c:pt idx="3">
                  <c:v>85.91</c:v>
                </c:pt>
                <c:pt idx="4">
                  <c:v>84.44</c:v>
                </c:pt>
              </c:numCache>
            </c:numRef>
          </c:val>
          <c:extLst>
            <c:ext xmlns:c16="http://schemas.microsoft.com/office/drawing/2014/chart" uri="{C3380CC4-5D6E-409C-BE32-E72D297353CC}">
              <c16:uniqueId val="{00000000-6019-4F4D-8144-EBA2218E0A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6019-4F4D-8144-EBA2218E0A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169.67</c:v>
                </c:pt>
                <c:pt idx="1">
                  <c:v>167.79</c:v>
                </c:pt>
                <c:pt idx="2">
                  <c:v>167.92</c:v>
                </c:pt>
                <c:pt idx="3">
                  <c:v>164.88</c:v>
                </c:pt>
                <c:pt idx="4">
                  <c:v>167.42</c:v>
                </c:pt>
              </c:numCache>
            </c:numRef>
          </c:val>
          <c:extLst>
            <c:ext xmlns:c16="http://schemas.microsoft.com/office/drawing/2014/chart" uri="{C3380CC4-5D6E-409C-BE32-E72D297353CC}">
              <c16:uniqueId val="{00000000-9306-4C0B-B665-4F623C0873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9306-4C0B-B665-4F623C0873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近江八幡市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7">
        <f>データ!S6</f>
        <v>82101</v>
      </c>
      <c r="AM8" s="47"/>
      <c r="AN8" s="47"/>
      <c r="AO8" s="47"/>
      <c r="AP8" s="47"/>
      <c r="AQ8" s="47"/>
      <c r="AR8" s="47"/>
      <c r="AS8" s="47"/>
      <c r="AT8" s="46">
        <f>データ!T6</f>
        <v>177.45</v>
      </c>
      <c r="AU8" s="46"/>
      <c r="AV8" s="46"/>
      <c r="AW8" s="46"/>
      <c r="AX8" s="46"/>
      <c r="AY8" s="46"/>
      <c r="AZ8" s="46"/>
      <c r="BA8" s="46"/>
      <c r="BB8" s="46">
        <f>データ!U6</f>
        <v>462.67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7" t="s">
        <v>20</v>
      </c>
      <c r="BM9" s="58"/>
      <c r="BN9" s="59" t="s">
        <v>21</v>
      </c>
      <c r="BO9" s="59"/>
      <c r="BP9" s="59"/>
      <c r="BQ9" s="59"/>
      <c r="BR9" s="59"/>
      <c r="BS9" s="59"/>
      <c r="BT9" s="59"/>
      <c r="BU9" s="59"/>
      <c r="BV9" s="59"/>
      <c r="BW9" s="59"/>
      <c r="BX9" s="59"/>
      <c r="BY9" s="60"/>
    </row>
    <row r="10" spans="1:78" ht="18.75" customHeight="1" x14ac:dyDescent="0.15">
      <c r="A10" s="2"/>
      <c r="B10" s="46" t="str">
        <f>データ!N6</f>
        <v>-</v>
      </c>
      <c r="C10" s="46"/>
      <c r="D10" s="46"/>
      <c r="E10" s="46"/>
      <c r="F10" s="46"/>
      <c r="G10" s="46"/>
      <c r="H10" s="46"/>
      <c r="I10" s="46">
        <f>データ!O6</f>
        <v>43.73</v>
      </c>
      <c r="J10" s="46"/>
      <c r="K10" s="46"/>
      <c r="L10" s="46"/>
      <c r="M10" s="46"/>
      <c r="N10" s="46"/>
      <c r="O10" s="46"/>
      <c r="P10" s="46">
        <f>データ!P6</f>
        <v>8.8800000000000008</v>
      </c>
      <c r="Q10" s="46"/>
      <c r="R10" s="46"/>
      <c r="S10" s="46"/>
      <c r="T10" s="46"/>
      <c r="U10" s="46"/>
      <c r="V10" s="46"/>
      <c r="W10" s="46">
        <f>データ!Q6</f>
        <v>85.31</v>
      </c>
      <c r="X10" s="46"/>
      <c r="Y10" s="46"/>
      <c r="Z10" s="46"/>
      <c r="AA10" s="46"/>
      <c r="AB10" s="46"/>
      <c r="AC10" s="46"/>
      <c r="AD10" s="47">
        <f>データ!R6</f>
        <v>3520</v>
      </c>
      <c r="AE10" s="47"/>
      <c r="AF10" s="47"/>
      <c r="AG10" s="47"/>
      <c r="AH10" s="47"/>
      <c r="AI10" s="47"/>
      <c r="AJ10" s="47"/>
      <c r="AK10" s="2"/>
      <c r="AL10" s="47">
        <f>データ!V6</f>
        <v>7265</v>
      </c>
      <c r="AM10" s="47"/>
      <c r="AN10" s="47"/>
      <c r="AO10" s="47"/>
      <c r="AP10" s="47"/>
      <c r="AQ10" s="47"/>
      <c r="AR10" s="47"/>
      <c r="AS10" s="47"/>
      <c r="AT10" s="46">
        <f>データ!W6</f>
        <v>2.42</v>
      </c>
      <c r="AU10" s="46"/>
      <c r="AV10" s="46"/>
      <c r="AW10" s="46"/>
      <c r="AX10" s="46"/>
      <c r="AY10" s="46"/>
      <c r="AZ10" s="46"/>
      <c r="BA10" s="46"/>
      <c r="BB10" s="46">
        <f>データ!X6</f>
        <v>3002.07</v>
      </c>
      <c r="BC10" s="46"/>
      <c r="BD10" s="46"/>
      <c r="BE10" s="46"/>
      <c r="BF10" s="46"/>
      <c r="BG10" s="46"/>
      <c r="BH10" s="46"/>
      <c r="BI10" s="46"/>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2" t="s">
        <v>26</v>
      </c>
      <c r="BM14" s="33"/>
      <c r="BN14" s="33"/>
      <c r="BO14" s="33"/>
      <c r="BP14" s="33"/>
      <c r="BQ14" s="33"/>
      <c r="BR14" s="33"/>
      <c r="BS14" s="33"/>
      <c r="BT14" s="33"/>
      <c r="BU14" s="33"/>
      <c r="BV14" s="33"/>
      <c r="BW14" s="33"/>
      <c r="BX14" s="33"/>
      <c r="BY14" s="33"/>
      <c r="BZ14" s="34"/>
    </row>
    <row r="15" spans="1:78"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116</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1.2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1.2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indc484OqB9iIp3+MZgObzd/eY9AV5F82L3ASzzQhPlPGiO1G+sB7EagN/GcJ6QgV0C0D7UhfH+J8ilJkFq8Q==" saltValue="OjrnK861yCnSXtxO9/tz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252042</v>
      </c>
      <c r="D6" s="19">
        <f t="shared" si="3"/>
        <v>46</v>
      </c>
      <c r="E6" s="19">
        <f t="shared" si="3"/>
        <v>17</v>
      </c>
      <c r="F6" s="19">
        <f t="shared" si="3"/>
        <v>4</v>
      </c>
      <c r="G6" s="19">
        <f t="shared" si="3"/>
        <v>0</v>
      </c>
      <c r="H6" s="19" t="str">
        <f t="shared" si="3"/>
        <v>滋賀県　近江八幡市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43.73</v>
      </c>
      <c r="P6" s="20">
        <f t="shared" si="3"/>
        <v>8.8800000000000008</v>
      </c>
      <c r="Q6" s="20">
        <f t="shared" si="3"/>
        <v>85.31</v>
      </c>
      <c r="R6" s="20">
        <f t="shared" si="3"/>
        <v>3520</v>
      </c>
      <c r="S6" s="20">
        <f t="shared" si="3"/>
        <v>82101</v>
      </c>
      <c r="T6" s="20">
        <f t="shared" si="3"/>
        <v>177.45</v>
      </c>
      <c r="U6" s="20">
        <f t="shared" si="3"/>
        <v>462.67</v>
      </c>
      <c r="V6" s="20">
        <f t="shared" si="3"/>
        <v>7265</v>
      </c>
      <c r="W6" s="20">
        <f t="shared" si="3"/>
        <v>2.42</v>
      </c>
      <c r="X6" s="20">
        <f t="shared" si="3"/>
        <v>3002.07</v>
      </c>
      <c r="Y6" s="21">
        <f>IF(Y7="",NA(),Y7)</f>
        <v>107</v>
      </c>
      <c r="Z6" s="21">
        <f t="shared" ref="Z6:AH6" si="4">IF(Z7="",NA(),Z7)</f>
        <v>104.96</v>
      </c>
      <c r="AA6" s="21">
        <f t="shared" si="4"/>
        <v>103.79</v>
      </c>
      <c r="AB6" s="21">
        <f t="shared" si="4"/>
        <v>104.31</v>
      </c>
      <c r="AC6" s="21">
        <f t="shared" si="4"/>
        <v>102.8</v>
      </c>
      <c r="AD6" s="21">
        <f t="shared" si="4"/>
        <v>103.61</v>
      </c>
      <c r="AE6" s="21">
        <f t="shared" si="4"/>
        <v>102.95</v>
      </c>
      <c r="AF6" s="21">
        <f t="shared" si="4"/>
        <v>103.34</v>
      </c>
      <c r="AG6" s="21">
        <f t="shared" si="4"/>
        <v>102.7</v>
      </c>
      <c r="AH6" s="21">
        <f t="shared" si="4"/>
        <v>104.11</v>
      </c>
      <c r="AI6" s="20" t="str">
        <f>IF(AI7="","",IF(AI7="-","【-】","【"&amp;SUBSTITUTE(TEXT(AI7,"#,##0.00"),"-","△")&amp;"】"))</f>
        <v>【105.35】</v>
      </c>
      <c r="AJ6" s="21">
        <f>IF(AJ7="",NA(),AJ7)</f>
        <v>514.89</v>
      </c>
      <c r="AK6" s="21">
        <f t="shared" ref="AK6:AS6" si="5">IF(AK7="",NA(),AK7)</f>
        <v>472.45</v>
      </c>
      <c r="AL6" s="21">
        <f t="shared" si="5"/>
        <v>445.38</v>
      </c>
      <c r="AM6" s="21">
        <f t="shared" si="5"/>
        <v>410.36</v>
      </c>
      <c r="AN6" s="21">
        <f t="shared" si="5"/>
        <v>383.74</v>
      </c>
      <c r="AO6" s="21">
        <f t="shared" si="5"/>
        <v>80.63</v>
      </c>
      <c r="AP6" s="21">
        <f t="shared" si="5"/>
        <v>27.02</v>
      </c>
      <c r="AQ6" s="21">
        <f t="shared" si="5"/>
        <v>29.74</v>
      </c>
      <c r="AR6" s="21">
        <f t="shared" si="5"/>
        <v>48.2</v>
      </c>
      <c r="AS6" s="21">
        <f t="shared" si="5"/>
        <v>46.91</v>
      </c>
      <c r="AT6" s="20" t="str">
        <f>IF(AT7="","",IF(AT7="-","【-】","【"&amp;SUBSTITUTE(TEXT(AT7,"#,##0.00"),"-","△")&amp;"】"))</f>
        <v>【63.89】</v>
      </c>
      <c r="AU6" s="21">
        <f>IF(AU7="",NA(),AU7)</f>
        <v>36.4</v>
      </c>
      <c r="AV6" s="21">
        <f t="shared" ref="AV6:BD6" si="6">IF(AV7="",NA(),AV7)</f>
        <v>52.53</v>
      </c>
      <c r="AW6" s="21">
        <f t="shared" si="6"/>
        <v>49.72</v>
      </c>
      <c r="AX6" s="21">
        <f t="shared" si="6"/>
        <v>51.97</v>
      </c>
      <c r="AY6" s="21">
        <f t="shared" si="6"/>
        <v>58.74</v>
      </c>
      <c r="AZ6" s="21">
        <f t="shared" si="6"/>
        <v>70.92</v>
      </c>
      <c r="BA6" s="21">
        <f t="shared" si="6"/>
        <v>60.67</v>
      </c>
      <c r="BB6" s="21">
        <f t="shared" si="6"/>
        <v>53.44</v>
      </c>
      <c r="BC6" s="21">
        <f t="shared" si="6"/>
        <v>46.85</v>
      </c>
      <c r="BD6" s="21">
        <f t="shared" si="6"/>
        <v>44.35</v>
      </c>
      <c r="BE6" s="20" t="str">
        <f>IF(BE7="","",IF(BE7="-","【-】","【"&amp;SUBSTITUTE(TEXT(BE7,"#,##0.00"),"-","△")&amp;"】"))</f>
        <v>【44.07】</v>
      </c>
      <c r="BF6" s="21">
        <f>IF(BF7="",NA(),BF7)</f>
        <v>819.82</v>
      </c>
      <c r="BG6" s="21">
        <f t="shared" ref="BG6:BO6" si="7">IF(BG7="",NA(),BG7)</f>
        <v>976.88</v>
      </c>
      <c r="BH6" s="21">
        <f t="shared" si="7"/>
        <v>902.69</v>
      </c>
      <c r="BI6" s="21">
        <f t="shared" si="7"/>
        <v>823.73</v>
      </c>
      <c r="BJ6" s="21">
        <f t="shared" si="7"/>
        <v>737.56</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83.33</v>
      </c>
      <c r="BR6" s="21">
        <f t="shared" ref="BR6:BZ6" si="8">IF(BR7="",NA(),BR7)</f>
        <v>84.45</v>
      </c>
      <c r="BS6" s="21">
        <f t="shared" si="8"/>
        <v>84.51</v>
      </c>
      <c r="BT6" s="21">
        <f t="shared" si="8"/>
        <v>85.91</v>
      </c>
      <c r="BU6" s="21">
        <f t="shared" si="8"/>
        <v>84.44</v>
      </c>
      <c r="BV6" s="21">
        <f t="shared" si="8"/>
        <v>88.16</v>
      </c>
      <c r="BW6" s="21">
        <f t="shared" si="8"/>
        <v>87.03</v>
      </c>
      <c r="BX6" s="21">
        <f t="shared" si="8"/>
        <v>84.3</v>
      </c>
      <c r="BY6" s="21">
        <f t="shared" si="8"/>
        <v>82.88</v>
      </c>
      <c r="BZ6" s="21">
        <f t="shared" si="8"/>
        <v>82.53</v>
      </c>
      <c r="CA6" s="20" t="str">
        <f>IF(CA7="","",IF(CA7="-","【-】","【"&amp;SUBSTITUTE(TEXT(CA7,"#,##0.00"),"-","△")&amp;"】"))</f>
        <v>【75.31】</v>
      </c>
      <c r="CB6" s="21">
        <f>IF(CB7="",NA(),CB7)</f>
        <v>169.67</v>
      </c>
      <c r="CC6" s="21">
        <f t="shared" ref="CC6:CK6" si="9">IF(CC7="",NA(),CC7)</f>
        <v>167.79</v>
      </c>
      <c r="CD6" s="21">
        <f t="shared" si="9"/>
        <v>167.92</v>
      </c>
      <c r="CE6" s="21">
        <f t="shared" si="9"/>
        <v>164.88</v>
      </c>
      <c r="CF6" s="21">
        <f t="shared" si="9"/>
        <v>167.42</v>
      </c>
      <c r="CG6" s="21">
        <f t="shared" si="9"/>
        <v>173.89</v>
      </c>
      <c r="CH6" s="21">
        <f t="shared" si="9"/>
        <v>177.02</v>
      </c>
      <c r="CI6" s="21">
        <f t="shared" si="9"/>
        <v>185.47</v>
      </c>
      <c r="CJ6" s="21">
        <f t="shared" si="9"/>
        <v>187.76</v>
      </c>
      <c r="CK6" s="21">
        <f t="shared" si="9"/>
        <v>190.48</v>
      </c>
      <c r="CL6" s="20" t="str">
        <f>IF(CL7="","",IF(CL7="-","【-】","【"&amp;SUBSTITUTE(TEXT(CL7,"#,##0.00"),"-","△")&amp;"】"))</f>
        <v>【216.39】</v>
      </c>
      <c r="CM6" s="21">
        <f>IF(CM7="",NA(),CM7)</f>
        <v>87.46</v>
      </c>
      <c r="CN6" s="21">
        <f t="shared" ref="CN6:CV6" si="10">IF(CN7="",NA(),CN7)</f>
        <v>88.02</v>
      </c>
      <c r="CO6" s="21">
        <f t="shared" si="10"/>
        <v>65.709999999999994</v>
      </c>
      <c r="CP6" s="21">
        <f t="shared" si="10"/>
        <v>67.14</v>
      </c>
      <c r="CQ6" s="21">
        <f t="shared" si="10"/>
        <v>57.14</v>
      </c>
      <c r="CR6" s="21">
        <f t="shared" si="10"/>
        <v>42.38</v>
      </c>
      <c r="CS6" s="21">
        <f t="shared" si="10"/>
        <v>46.17</v>
      </c>
      <c r="CT6" s="21">
        <f t="shared" si="10"/>
        <v>45.68</v>
      </c>
      <c r="CU6" s="21">
        <f t="shared" si="10"/>
        <v>45.87</v>
      </c>
      <c r="CV6" s="21">
        <f t="shared" si="10"/>
        <v>44.24</v>
      </c>
      <c r="CW6" s="20" t="str">
        <f>IF(CW7="","",IF(CW7="-","【-】","【"&amp;SUBSTITUTE(TEXT(CW7,"#,##0.00"),"-","△")&amp;"】"))</f>
        <v>【42.57】</v>
      </c>
      <c r="CX6" s="21">
        <f>IF(CX7="",NA(),CX7)</f>
        <v>73.91</v>
      </c>
      <c r="CY6" s="21">
        <f t="shared" ref="CY6:DG6" si="11">IF(CY7="",NA(),CY7)</f>
        <v>74.36</v>
      </c>
      <c r="CZ6" s="21">
        <f t="shared" si="11"/>
        <v>75.680000000000007</v>
      </c>
      <c r="DA6" s="21">
        <f t="shared" si="11"/>
        <v>76.790000000000006</v>
      </c>
      <c r="DB6" s="21">
        <f t="shared" si="11"/>
        <v>78.27</v>
      </c>
      <c r="DC6" s="21">
        <f t="shared" si="11"/>
        <v>87.01</v>
      </c>
      <c r="DD6" s="21">
        <f t="shared" si="11"/>
        <v>87.84</v>
      </c>
      <c r="DE6" s="21">
        <f t="shared" si="11"/>
        <v>87.96</v>
      </c>
      <c r="DF6" s="21">
        <f t="shared" si="11"/>
        <v>87.65</v>
      </c>
      <c r="DG6" s="21">
        <f t="shared" si="11"/>
        <v>88.15</v>
      </c>
      <c r="DH6" s="20" t="str">
        <f>IF(DH7="","",IF(DH7="-","【-】","【"&amp;SUBSTITUTE(TEXT(DH7,"#,##0.00"),"-","△")&amp;"】"))</f>
        <v>【85.24】</v>
      </c>
      <c r="DI6" s="21">
        <f>IF(DI7="",NA(),DI7)</f>
        <v>2.4700000000000002</v>
      </c>
      <c r="DJ6" s="21">
        <f t="shared" ref="DJ6:DR6" si="12">IF(DJ7="",NA(),DJ7)</f>
        <v>5.07</v>
      </c>
      <c r="DK6" s="21">
        <f t="shared" si="12"/>
        <v>7.76</v>
      </c>
      <c r="DL6" s="21">
        <f t="shared" si="12"/>
        <v>10.28</v>
      </c>
      <c r="DM6" s="21">
        <f t="shared" si="12"/>
        <v>12.79</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252042</v>
      </c>
      <c r="D7" s="23">
        <v>46</v>
      </c>
      <c r="E7" s="23">
        <v>17</v>
      </c>
      <c r="F7" s="23">
        <v>4</v>
      </c>
      <c r="G7" s="23">
        <v>0</v>
      </c>
      <c r="H7" s="23" t="s">
        <v>96</v>
      </c>
      <c r="I7" s="23" t="s">
        <v>97</v>
      </c>
      <c r="J7" s="23" t="s">
        <v>98</v>
      </c>
      <c r="K7" s="23" t="s">
        <v>99</v>
      </c>
      <c r="L7" s="23" t="s">
        <v>100</v>
      </c>
      <c r="M7" s="23" t="s">
        <v>101</v>
      </c>
      <c r="N7" s="24" t="s">
        <v>102</v>
      </c>
      <c r="O7" s="24">
        <v>43.73</v>
      </c>
      <c r="P7" s="24">
        <v>8.8800000000000008</v>
      </c>
      <c r="Q7" s="24">
        <v>85.31</v>
      </c>
      <c r="R7" s="24">
        <v>3520</v>
      </c>
      <c r="S7" s="24">
        <v>82101</v>
      </c>
      <c r="T7" s="24">
        <v>177.45</v>
      </c>
      <c r="U7" s="24">
        <v>462.67</v>
      </c>
      <c r="V7" s="24">
        <v>7265</v>
      </c>
      <c r="W7" s="24">
        <v>2.42</v>
      </c>
      <c r="X7" s="24">
        <v>3002.07</v>
      </c>
      <c r="Y7" s="24">
        <v>107</v>
      </c>
      <c r="Z7" s="24">
        <v>104.96</v>
      </c>
      <c r="AA7" s="24">
        <v>103.79</v>
      </c>
      <c r="AB7" s="24">
        <v>104.31</v>
      </c>
      <c r="AC7" s="24">
        <v>102.8</v>
      </c>
      <c r="AD7" s="24">
        <v>103.61</v>
      </c>
      <c r="AE7" s="24">
        <v>102.95</v>
      </c>
      <c r="AF7" s="24">
        <v>103.34</v>
      </c>
      <c r="AG7" s="24">
        <v>102.7</v>
      </c>
      <c r="AH7" s="24">
        <v>104.11</v>
      </c>
      <c r="AI7" s="24">
        <v>105.35</v>
      </c>
      <c r="AJ7" s="24">
        <v>514.89</v>
      </c>
      <c r="AK7" s="24">
        <v>472.45</v>
      </c>
      <c r="AL7" s="24">
        <v>445.38</v>
      </c>
      <c r="AM7" s="24">
        <v>410.36</v>
      </c>
      <c r="AN7" s="24">
        <v>383.74</v>
      </c>
      <c r="AO7" s="24">
        <v>80.63</v>
      </c>
      <c r="AP7" s="24">
        <v>27.02</v>
      </c>
      <c r="AQ7" s="24">
        <v>29.74</v>
      </c>
      <c r="AR7" s="24">
        <v>48.2</v>
      </c>
      <c r="AS7" s="24">
        <v>46.91</v>
      </c>
      <c r="AT7" s="24">
        <v>63.89</v>
      </c>
      <c r="AU7" s="24">
        <v>36.4</v>
      </c>
      <c r="AV7" s="24">
        <v>52.53</v>
      </c>
      <c r="AW7" s="24">
        <v>49.72</v>
      </c>
      <c r="AX7" s="24">
        <v>51.97</v>
      </c>
      <c r="AY7" s="24">
        <v>58.74</v>
      </c>
      <c r="AZ7" s="24">
        <v>70.92</v>
      </c>
      <c r="BA7" s="24">
        <v>60.67</v>
      </c>
      <c r="BB7" s="24">
        <v>53.44</v>
      </c>
      <c r="BC7" s="24">
        <v>46.85</v>
      </c>
      <c r="BD7" s="24">
        <v>44.35</v>
      </c>
      <c r="BE7" s="24">
        <v>44.07</v>
      </c>
      <c r="BF7" s="24">
        <v>819.82</v>
      </c>
      <c r="BG7" s="24">
        <v>976.88</v>
      </c>
      <c r="BH7" s="24">
        <v>902.69</v>
      </c>
      <c r="BI7" s="24">
        <v>823.73</v>
      </c>
      <c r="BJ7" s="24">
        <v>737.56</v>
      </c>
      <c r="BK7" s="24">
        <v>1144.94</v>
      </c>
      <c r="BL7" s="24">
        <v>1252.71</v>
      </c>
      <c r="BM7" s="24">
        <v>1267.3900000000001</v>
      </c>
      <c r="BN7" s="24">
        <v>1268.6300000000001</v>
      </c>
      <c r="BO7" s="24">
        <v>1283.69</v>
      </c>
      <c r="BP7" s="24">
        <v>1201.79</v>
      </c>
      <c r="BQ7" s="24">
        <v>83.33</v>
      </c>
      <c r="BR7" s="24">
        <v>84.45</v>
      </c>
      <c r="BS7" s="24">
        <v>84.51</v>
      </c>
      <c r="BT7" s="24">
        <v>85.91</v>
      </c>
      <c r="BU7" s="24">
        <v>84.44</v>
      </c>
      <c r="BV7" s="24">
        <v>88.16</v>
      </c>
      <c r="BW7" s="24">
        <v>87.03</v>
      </c>
      <c r="BX7" s="24">
        <v>84.3</v>
      </c>
      <c r="BY7" s="24">
        <v>82.88</v>
      </c>
      <c r="BZ7" s="24">
        <v>82.53</v>
      </c>
      <c r="CA7" s="24">
        <v>75.31</v>
      </c>
      <c r="CB7" s="24">
        <v>169.67</v>
      </c>
      <c r="CC7" s="24">
        <v>167.79</v>
      </c>
      <c r="CD7" s="24">
        <v>167.92</v>
      </c>
      <c r="CE7" s="24">
        <v>164.88</v>
      </c>
      <c r="CF7" s="24">
        <v>167.42</v>
      </c>
      <c r="CG7" s="24">
        <v>173.89</v>
      </c>
      <c r="CH7" s="24">
        <v>177.02</v>
      </c>
      <c r="CI7" s="24">
        <v>185.47</v>
      </c>
      <c r="CJ7" s="24">
        <v>187.76</v>
      </c>
      <c r="CK7" s="24">
        <v>190.48</v>
      </c>
      <c r="CL7" s="24">
        <v>216.39</v>
      </c>
      <c r="CM7" s="24">
        <v>87.46</v>
      </c>
      <c r="CN7" s="24">
        <v>88.02</v>
      </c>
      <c r="CO7" s="24">
        <v>65.709999999999994</v>
      </c>
      <c r="CP7" s="24">
        <v>67.14</v>
      </c>
      <c r="CQ7" s="24">
        <v>57.14</v>
      </c>
      <c r="CR7" s="24">
        <v>42.38</v>
      </c>
      <c r="CS7" s="24">
        <v>46.17</v>
      </c>
      <c r="CT7" s="24">
        <v>45.68</v>
      </c>
      <c r="CU7" s="24">
        <v>45.87</v>
      </c>
      <c r="CV7" s="24">
        <v>44.24</v>
      </c>
      <c r="CW7" s="24">
        <v>42.57</v>
      </c>
      <c r="CX7" s="24">
        <v>73.91</v>
      </c>
      <c r="CY7" s="24">
        <v>74.36</v>
      </c>
      <c r="CZ7" s="24">
        <v>75.680000000000007</v>
      </c>
      <c r="DA7" s="24">
        <v>76.790000000000006</v>
      </c>
      <c r="DB7" s="24">
        <v>78.27</v>
      </c>
      <c r="DC7" s="24">
        <v>87.01</v>
      </c>
      <c r="DD7" s="24">
        <v>87.84</v>
      </c>
      <c r="DE7" s="24">
        <v>87.96</v>
      </c>
      <c r="DF7" s="24">
        <v>87.65</v>
      </c>
      <c r="DG7" s="24">
        <v>88.15</v>
      </c>
      <c r="DH7" s="24">
        <v>85.24</v>
      </c>
      <c r="DI7" s="24">
        <v>2.4700000000000002</v>
      </c>
      <c r="DJ7" s="24">
        <v>5.07</v>
      </c>
      <c r="DK7" s="24">
        <v>7.76</v>
      </c>
      <c r="DL7" s="24">
        <v>10.28</v>
      </c>
      <c r="DM7" s="24">
        <v>12.79</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2023-01-13T05:46:13Z</cp:lastPrinted>
  <dcterms:created xsi:type="dcterms:W3CDTF">2022-12-01T01:29:05Z</dcterms:created>
  <dcterms:modified xsi:type="dcterms:W3CDTF">2023-01-13T05:53:38Z</dcterms:modified>
  <cp:category/>
</cp:coreProperties>
</file>