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Y7uVfqcVbVFp2IEl5CZeDzoftKenWMAo+wtfc5QvA9Y7i5X5IYh0Afveim1Oa7oLZGmIBc2b4jErN76PIWPqfg==" workbookSaltValue="hps/ur8dD8FVzH59+qSR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<sst xmlns="http://schemas.openxmlformats.org/spreadsheetml/2006/main" count="253" uniqueCount="117">
  <si>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</si>
  <si>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</si>
  <si>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</si>
  <si>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</si>
  <si>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</si>
  <si>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</si>
  <si>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</si>
  <si>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</si>
  <si>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</si>
  <si>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</si>
  <si>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</si>
  <si>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</si>
  <si>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</si>
  <si>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</si>
  <si>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</si>
  <si>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</si>
  <si>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</si>
  <si>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</si>
  <si>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</si>
  <si>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</si>
  <si>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</si>
  <si>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</si>
  <si>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</si>
  <si>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</si>
  <si>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</si>
  <si>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</si>
  <si>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</si>
  <si>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</si>
  <si>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</si>
  <si>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</si>
  <si>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</si>
  <si>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</si>
  <si>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</si>
  <si>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</si>
  <si>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</si>
  <si>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</si>
  <si>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</si>
  <si>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</si>
  <si>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</si>
  <si>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</si>
  <si>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</si>
  <si>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</si>
  <si>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</si>
  <si>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</si>
  <si>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</si>
  <si>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</si>
  <si>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</si>
  <si>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</si>
  <si>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</si>
  <si>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</si>
  <si>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</si>
  <si>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</si>
  <si>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</si>
  <si>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</si>
  <si>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</si>
  <si>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</si>
  <si>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</si>
  <si>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</si>
  <si>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</si>
  <si>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</si>
  <si>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</si>
  <si>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</si>
  <si>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</si>
  <si>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</si>
  <si>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</si>
  <si>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</si>
  <si>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</si>
  <si>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</si>
  <si>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</si>
  <si>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</si>
  <si>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</si>
  <si>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</si>
  <si>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</si>
  <si>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</si>
  <si>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</si>
  <si>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</si>
  <si>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</si>
  <si>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</si>
  <si>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</si>
  <si>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</si>
  <si>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</si>
  <si>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</si>
  <si>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</si>
  <si>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</si>
  <si>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</si>
  <si>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</si>
  <si>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</si>
  <si>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</si>
  <si>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</si>
  <si>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</si>
  <si>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</si>
  <si>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</si>
  <si>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</si>
  <si>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</si>
  <si>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</si>
  <si>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</si>
  <si>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</si>
  <si>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</si>
  <si>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</si>
  <si>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</si>
  <si>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</si>
  <si>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</si>
  <si>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</si>
  <si>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</si>
  <si>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</si>
  <si>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</si>
  <si>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</si>
  <si>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</si>
  <si>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</si>
  <si>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</si>
  <si>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</si>
  <si>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</si>
  <si>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</si>
  <si>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</si>
  <si>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また、今後10年間の指針を定めた経営戦略を令和2年度に策定しましたので、今後はこの計画に基づき事業を運営していきます。</t>
    <phoneticPr fontId="4"/>
  </si>
  <si>
    <t>　本市の下水道事業は、平成29年度より地方公営企業法を適用したことにより、数値はH29からとなっています。
　①経常収支比率は、収益の不足分を一般会計からの繰入金にて賄っているため、100％を超え黒字となっています。
　②累積欠損金比率については、法適用時（H29期首）にて負債及び資本が資産を超過する額を累積欠損金として計上しました。今後利益を充当し、少しずつ解消していきます。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④事業規模（収益）に対する企業債残高の比率は、建設に係る初期投資が大きく高い値ですが、新規の拡張工事をしていないため、類似団体平均を下回っています。
　⑤費用に対する使用料収入の割合を示す経費回収率は、沖島の事業に係る使用料で賄うべき維持管理費に対して、使用料が不足するため、100％を下回っています。
　⑥有収水量1㎥あたりの費用を表す汚水処理原価は、類似団体平均を下回っています。比較的人口密度が高く、効率良く事業が運営できているためです。
　⑦施設利用率は、沖島処理場が該当し、類似団体平均を上回っています。
　⑧水洗化率は、類似団体平均を下回っています。</t>
    <rPh sb="71" eb="73">
      <t>イッパン</t>
    </rPh>
    <rPh sb="73" eb="75">
      <t>カイケイ</t>
    </rPh>
    <phoneticPr fontId="4"/>
  </si>
  <si>
    <t>　固定資産については、H29期首現在の簿価で新たに会計をスタート（フレッシュスタート）していますので、
　①有形固定資産減価償却率は4年分の減価償却費で算定されています。早期に法適用をしている団体が平均値を押し上げていることから、低い値となっています。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42" eb="244">
      <t>ヨボウ</t>
    </rPh>
    <rPh sb="244" eb="246">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</si>
</sst>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CAA-470F-A794-9569F54A40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0.06</c:v>
                </c:pt>
                <c:pt idx="3">
                  <c:v>0.04</c:v>
                </c:pt>
                <c:pt idx="4">
                  <c:v>0.06</c:v>
                </c:pt>
              </c:numCache>
            </c:numRef>
          </c:val>
          <c:smooth val="0"/>
          <c:extLst>
            <c:ext xmlns:c16="http://schemas.microsoft.com/office/drawing/2014/chart" uri="{C3380CC4-5D6E-409C-BE32-E72D297353CC}">
              <c16:uniqueId val="{00000001-4CAA-470F-A794-9569F54A40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87.46</c:v>
                </c:pt>
                <c:pt idx="2">
                  <c:v>88.02</c:v>
                </c:pt>
                <c:pt idx="3">
                  <c:v>65.709999999999994</c:v>
                </c:pt>
                <c:pt idx="4">
                  <c:v>67.14</c:v>
                </c:pt>
              </c:numCache>
            </c:numRef>
          </c:val>
          <c:extLst>
            <c:ext xmlns:c16="http://schemas.microsoft.com/office/drawing/2014/chart" uri="{C3380CC4-5D6E-409C-BE32-E72D297353CC}">
              <c16:uniqueId val="{00000000-D5FC-49ED-A2D9-EFFC600B68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42.38</c:v>
                </c:pt>
                <c:pt idx="2">
                  <c:v>46.17</c:v>
                </c:pt>
                <c:pt idx="3">
                  <c:v>45.68</c:v>
                </c:pt>
                <c:pt idx="4">
                  <c:v>45.87</c:v>
                </c:pt>
              </c:numCache>
            </c:numRef>
          </c:val>
          <c:smooth val="0"/>
          <c:extLst>
            <c:ext xmlns:c16="http://schemas.microsoft.com/office/drawing/2014/chart" uri="{C3380CC4-5D6E-409C-BE32-E72D297353CC}">
              <c16:uniqueId val="{00000001-D5FC-49ED-A2D9-EFFC600B68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73.91</c:v>
                </c:pt>
                <c:pt idx="2">
                  <c:v>74.36</c:v>
                </c:pt>
                <c:pt idx="3">
                  <c:v>75.680000000000007</c:v>
                </c:pt>
                <c:pt idx="4">
                  <c:v>76.790000000000006</c:v>
                </c:pt>
              </c:numCache>
            </c:numRef>
          </c:val>
          <c:extLst>
            <c:ext xmlns:c16="http://schemas.microsoft.com/office/drawing/2014/chart" uri="{C3380CC4-5D6E-409C-BE32-E72D297353CC}">
              <c16:uniqueId val="{00000000-F9B3-4036-BE27-7F96D0A75A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87.01</c:v>
                </c:pt>
                <c:pt idx="2">
                  <c:v>87.84</c:v>
                </c:pt>
                <c:pt idx="3">
                  <c:v>87.96</c:v>
                </c:pt>
                <c:pt idx="4">
                  <c:v>87.65</c:v>
                </c:pt>
              </c:numCache>
            </c:numRef>
          </c:val>
          <c:smooth val="0"/>
          <c:extLst>
            <c:ext xmlns:c16="http://schemas.microsoft.com/office/drawing/2014/chart" uri="{C3380CC4-5D6E-409C-BE32-E72D297353CC}">
              <c16:uniqueId val="{00000001-F9B3-4036-BE27-7F96D0A75A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107</c:v>
                </c:pt>
                <c:pt idx="2">
                  <c:v>104.96</c:v>
                </c:pt>
                <c:pt idx="3">
                  <c:v>103.79</c:v>
                </c:pt>
                <c:pt idx="4">
                  <c:v>104.31</c:v>
                </c:pt>
              </c:numCache>
            </c:numRef>
          </c:val>
          <c:extLst>
            <c:ext xmlns:c16="http://schemas.microsoft.com/office/drawing/2014/chart" uri="{C3380CC4-5D6E-409C-BE32-E72D297353CC}">
              <c16:uniqueId val="{00000000-A563-485F-B41D-1C31CD6E66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103.61</c:v>
                </c:pt>
                <c:pt idx="2">
                  <c:v>102.95</c:v>
                </c:pt>
                <c:pt idx="3">
                  <c:v>103.34</c:v>
                </c:pt>
                <c:pt idx="4">
                  <c:v>102.7</c:v>
                </c:pt>
              </c:numCache>
            </c:numRef>
          </c:val>
          <c:smooth val="0"/>
          <c:extLst>
            <c:ext xmlns:c16="http://schemas.microsoft.com/office/drawing/2014/chart" uri="{C3380CC4-5D6E-409C-BE32-E72D297353CC}">
              <c16:uniqueId val="{00000001-A563-485F-B41D-1C31CD6E66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2.4700000000000002</c:v>
                </c:pt>
                <c:pt idx="2">
                  <c:v>5.07</c:v>
                </c:pt>
                <c:pt idx="3">
                  <c:v>7.76</c:v>
                </c:pt>
                <c:pt idx="4">
                  <c:v>10.28</c:v>
                </c:pt>
              </c:numCache>
            </c:numRef>
          </c:val>
          <c:extLst>
            <c:ext xmlns:c16="http://schemas.microsoft.com/office/drawing/2014/chart" uri="{C3380CC4-5D6E-409C-BE32-E72D297353CC}">
              <c16:uniqueId val="{00000000-F1F8-467D-A437-EB75A40934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28.59</c:v>
                </c:pt>
                <c:pt idx="2">
                  <c:v>26.56</c:v>
                </c:pt>
                <c:pt idx="3">
                  <c:v>27.82</c:v>
                </c:pt>
                <c:pt idx="4">
                  <c:v>29.24</c:v>
                </c:pt>
              </c:numCache>
            </c:numRef>
          </c:val>
          <c:smooth val="0"/>
          <c:extLst>
            <c:ext xmlns:c16="http://schemas.microsoft.com/office/drawing/2014/chart" uri="{C3380CC4-5D6E-409C-BE32-E72D297353CC}">
              <c16:uniqueId val="{00000001-F1F8-467D-A437-EB75A40934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FA0-484E-BF7D-4C8D8D122A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FA0-484E-BF7D-4C8D8D122A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514.89</c:v>
                </c:pt>
                <c:pt idx="2">
                  <c:v>472.45</c:v>
                </c:pt>
                <c:pt idx="3">
                  <c:v>445.38</c:v>
                </c:pt>
                <c:pt idx="4">
                  <c:v>410.36</c:v>
                </c:pt>
              </c:numCache>
            </c:numRef>
          </c:val>
          <c:extLst>
            <c:ext xmlns:c16="http://schemas.microsoft.com/office/drawing/2014/chart" uri="{C3380CC4-5D6E-409C-BE32-E72D297353CC}">
              <c16:uniqueId val="{00000000-944B-4E82-AA45-CA724F8B45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80.63</c:v>
                </c:pt>
                <c:pt idx="2">
                  <c:v>27.02</c:v>
                </c:pt>
                <c:pt idx="3">
                  <c:v>29.74</c:v>
                </c:pt>
                <c:pt idx="4">
                  <c:v>48.2</c:v>
                </c:pt>
              </c:numCache>
            </c:numRef>
          </c:val>
          <c:smooth val="0"/>
          <c:extLst>
            <c:ext xmlns:c16="http://schemas.microsoft.com/office/drawing/2014/chart" uri="{C3380CC4-5D6E-409C-BE32-E72D297353CC}">
              <c16:uniqueId val="{00000001-944B-4E82-AA45-CA724F8B45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36.4</c:v>
                </c:pt>
                <c:pt idx="2">
                  <c:v>52.53</c:v>
                </c:pt>
                <c:pt idx="3">
                  <c:v>49.72</c:v>
                </c:pt>
                <c:pt idx="4">
                  <c:v>51.97</c:v>
                </c:pt>
              </c:numCache>
            </c:numRef>
          </c:val>
          <c:extLst>
            <c:ext xmlns:c16="http://schemas.microsoft.com/office/drawing/2014/chart" uri="{C3380CC4-5D6E-409C-BE32-E72D297353CC}">
              <c16:uniqueId val="{00000000-6A9B-4004-AD52-AE43EBAC57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70.92</c:v>
                </c:pt>
                <c:pt idx="2">
                  <c:v>60.67</c:v>
                </c:pt>
                <c:pt idx="3">
                  <c:v>53.44</c:v>
                </c:pt>
                <c:pt idx="4">
                  <c:v>46.85</c:v>
                </c:pt>
              </c:numCache>
            </c:numRef>
          </c:val>
          <c:smooth val="0"/>
          <c:extLst>
            <c:ext xmlns:c16="http://schemas.microsoft.com/office/drawing/2014/chart" uri="{C3380CC4-5D6E-409C-BE32-E72D297353CC}">
              <c16:uniqueId val="{00000001-6A9B-4004-AD52-AE43EBAC57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819.82</c:v>
                </c:pt>
                <c:pt idx="2">
                  <c:v>976.88</c:v>
                </c:pt>
                <c:pt idx="3">
                  <c:v>902.69</c:v>
                </c:pt>
                <c:pt idx="4">
                  <c:v>823.73</c:v>
                </c:pt>
              </c:numCache>
            </c:numRef>
          </c:val>
          <c:extLst>
            <c:ext xmlns:c16="http://schemas.microsoft.com/office/drawing/2014/chart" uri="{C3380CC4-5D6E-409C-BE32-E72D297353CC}">
              <c16:uniqueId val="{00000000-1152-4C9A-9C18-C007C7E5D4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1152-4C9A-9C18-C007C7E5D4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83.33</c:v>
                </c:pt>
                <c:pt idx="2">
                  <c:v>84.45</c:v>
                </c:pt>
                <c:pt idx="3">
                  <c:v>84.51</c:v>
                </c:pt>
                <c:pt idx="4">
                  <c:v>85.91</c:v>
                </c:pt>
              </c:numCache>
            </c:numRef>
          </c:val>
          <c:extLst>
            <c:ext xmlns:c16="http://schemas.microsoft.com/office/drawing/2014/chart" uri="{C3380CC4-5D6E-409C-BE32-E72D297353CC}">
              <c16:uniqueId val="{00000000-FF85-4ACF-B4F0-1A4D9B5939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88.16</c:v>
                </c:pt>
                <c:pt idx="2">
                  <c:v>87.03</c:v>
                </c:pt>
                <c:pt idx="3">
                  <c:v>84.3</c:v>
                </c:pt>
                <c:pt idx="4">
                  <c:v>82.88</c:v>
                </c:pt>
              </c:numCache>
            </c:numRef>
          </c:val>
          <c:smooth val="0"/>
          <c:extLst>
            <c:ext xmlns:c16="http://schemas.microsoft.com/office/drawing/2014/chart" uri="{C3380CC4-5D6E-409C-BE32-E72D297353CC}">
              <c16:uniqueId val="{00000001-FF85-4ACF-B4F0-1A4D9B5939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169.67</c:v>
                </c:pt>
                <c:pt idx="2">
                  <c:v>167.79</c:v>
                </c:pt>
                <c:pt idx="3">
                  <c:v>167.92</c:v>
                </c:pt>
                <c:pt idx="4">
                  <c:v>164.88</c:v>
                </c:pt>
              </c:numCache>
            </c:numRef>
          </c:val>
          <c:extLst>
            <c:ext xmlns:c16="http://schemas.microsoft.com/office/drawing/2014/chart" uri="{C3380CC4-5D6E-409C-BE32-E72D297353CC}">
              <c16:uniqueId val="{00000000-43A1-464D-98B1-F10871A241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173.89</c:v>
                </c:pt>
                <c:pt idx="2">
                  <c:v>177.02</c:v>
                </c:pt>
                <c:pt idx="3">
                  <c:v>185.47</c:v>
                </c:pt>
                <c:pt idx="4">
                  <c:v>187.76</c:v>
                </c:pt>
              </c:numCache>
            </c:numRef>
          </c:val>
          <c:smooth val="0"/>
          <c:extLst>
            <c:ext xmlns:c16="http://schemas.microsoft.com/office/drawing/2014/chart" uri="{C3380CC4-5D6E-409C-BE32-E72D297353CC}">
              <c16:uniqueId val="{00000001-43A1-464D-98B1-F10871A241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近江八幡市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82343</v>
      </c>
      <c r="AM8" s="69"/>
      <c r="AN8" s="69"/>
      <c r="AO8" s="69"/>
      <c r="AP8" s="69"/>
      <c r="AQ8" s="69"/>
      <c r="AR8" s="69"/>
      <c r="AS8" s="69"/>
      <c r="AT8" s="68">
        <f>データ!T6</f>
        <v>177.45</v>
      </c>
      <c r="AU8" s="68"/>
      <c r="AV8" s="68"/>
      <c r="AW8" s="68"/>
      <c r="AX8" s="68"/>
      <c r="AY8" s="68"/>
      <c r="AZ8" s="68"/>
      <c r="BA8" s="68"/>
      <c r="BB8" s="68">
        <f>データ!U6</f>
        <v>464.03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41.78</v>
      </c>
      <c r="J10" s="68"/>
      <c r="K10" s="68"/>
      <c r="L10" s="68"/>
      <c r="M10" s="68"/>
      <c r="N10" s="68"/>
      <c r="O10" s="68"/>
      <c r="P10" s="68">
        <f>データ!P6</f>
        <v>8.8699999999999992</v>
      </c>
      <c r="Q10" s="68"/>
      <c r="R10" s="68"/>
      <c r="S10" s="68"/>
      <c r="T10" s="68"/>
      <c r="U10" s="68"/>
      <c r="V10" s="68"/>
      <c r="W10" s="68">
        <f>データ!Q6</f>
        <v>84.75</v>
      </c>
      <c r="X10" s="68"/>
      <c r="Y10" s="68"/>
      <c r="Z10" s="68"/>
      <c r="AA10" s="68"/>
      <c r="AB10" s="68"/>
      <c r="AC10" s="68"/>
      <c r="AD10" s="69">
        <f>データ!R6</f>
        <v>3520</v>
      </c>
      <c r="AE10" s="69"/>
      <c r="AF10" s="69"/>
      <c r="AG10" s="69"/>
      <c r="AH10" s="69"/>
      <c r="AI10" s="69"/>
      <c r="AJ10" s="69"/>
      <c r="AK10" s="2"/>
      <c r="AL10" s="69">
        <f>データ!V6</f>
        <v>7290</v>
      </c>
      <c r="AM10" s="69"/>
      <c r="AN10" s="69"/>
      <c r="AO10" s="69"/>
      <c r="AP10" s="69"/>
      <c r="AQ10" s="69"/>
      <c r="AR10" s="69"/>
      <c r="AS10" s="69"/>
      <c r="AT10" s="68">
        <f>データ!W6</f>
        <v>2.41</v>
      </c>
      <c r="AU10" s="68"/>
      <c r="AV10" s="68"/>
      <c r="AW10" s="68"/>
      <c r="AX10" s="68"/>
      <c r="AY10" s="68"/>
      <c r="AZ10" s="68"/>
      <c r="BA10" s="68"/>
      <c r="BB10" s="68">
        <f>データ!X6</f>
        <v>3024.9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LnZFPWjcL6r3rceZ9bjk8QQTcMtDT0jFPivati0Fb+sEmUk2bR9mfdD7ztBqkvqnKAtF13sM0T5V3K3PpN2Pxg==" saltValue="cIGZJZ3R6dQUdmNp1vrG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252042</v>
      </c>
      <c r="D6" s="33">
        <f t="shared" si="3"/>
        <v>46</v>
      </c>
      <c r="E6" s="33">
        <f t="shared" si="3"/>
        <v>17</v>
      </c>
      <c r="F6" s="33">
        <f t="shared" si="3"/>
        <v>4</v>
      </c>
      <c r="G6" s="33">
        <f t="shared" si="3"/>
        <v>0</v>
      </c>
      <c r="H6" s="33" t="str">
        <f t="shared" si="3"/>
        <v>滋賀県　近江八幡市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41.78</v>
      </c>
      <c r="P6" s="34">
        <f t="shared" si="3"/>
        <v>8.8699999999999992</v>
      </c>
      <c r="Q6" s="34">
        <f t="shared" si="3"/>
        <v>84.75</v>
      </c>
      <c r="R6" s="34">
        <f t="shared" si="3"/>
        <v>3520</v>
      </c>
      <c r="S6" s="34">
        <f t="shared" si="3"/>
        <v>82343</v>
      </c>
      <c r="T6" s="34">
        <f t="shared" si="3"/>
        <v>177.45</v>
      </c>
      <c r="U6" s="34">
        <f t="shared" si="3"/>
        <v>464.03</v>
      </c>
      <c r="V6" s="34">
        <f t="shared" si="3"/>
        <v>7290</v>
      </c>
      <c r="W6" s="34">
        <f t="shared" si="3"/>
        <v>2.41</v>
      </c>
      <c r="X6" s="34">
        <f t="shared" si="3"/>
        <v>3024.9</v>
      </c>
      <c r="Y6" s="35" t="str">
        <f>IF(Y7="",NA(),Y7)</f>
        <v>-</v>
      </c>
      <c r="Z6" s="35">
        <f t="shared" ref="Z6:AH6" si="4">IF(Z7="",NA(),Z7)</f>
        <v>107</v>
      </c>
      <c r="AA6" s="35">
        <f t="shared" si="4"/>
        <v>104.96</v>
      </c>
      <c r="AB6" s="35">
        <f t="shared" si="4"/>
        <v>103.79</v>
      </c>
      <c r="AC6" s="35">
        <f t="shared" si="4"/>
        <v>104.31</v>
      </c>
      <c r="AD6" s="35" t="str">
        <f t="shared" si="4"/>
        <v>-</v>
      </c>
      <c r="AE6" s="35">
        <f t="shared" si="4"/>
        <v>103.61</v>
      </c>
      <c r="AF6" s="35">
        <f t="shared" si="4"/>
        <v>102.95</v>
      </c>
      <c r="AG6" s="35">
        <f t="shared" si="4"/>
        <v>103.34</v>
      </c>
      <c r="AH6" s="35">
        <f t="shared" si="4"/>
        <v>102.7</v>
      </c>
      <c r="AI6" s="34" t="str">
        <f>IF(AI7="","",IF(AI7="-","【-】","【"&amp;SUBSTITUTE(TEXT(AI7,"#,##0.00"),"-","△")&amp;"】"))</f>
        <v>【104.83】</v>
      </c>
      <c r="AJ6" s="35" t="str">
        <f>IF(AJ7="",NA(),AJ7)</f>
        <v>-</v>
      </c>
      <c r="AK6" s="35">
        <f t="shared" ref="AK6:AS6" si="5">IF(AK7="",NA(),AK7)</f>
        <v>514.89</v>
      </c>
      <c r="AL6" s="35">
        <f t="shared" si="5"/>
        <v>472.45</v>
      </c>
      <c r="AM6" s="35">
        <f t="shared" si="5"/>
        <v>445.38</v>
      </c>
      <c r="AN6" s="35">
        <f t="shared" si="5"/>
        <v>410.36</v>
      </c>
      <c r="AO6" s="35" t="str">
        <f t="shared" si="5"/>
        <v>-</v>
      </c>
      <c r="AP6" s="35">
        <f t="shared" si="5"/>
        <v>80.63</v>
      </c>
      <c r="AQ6" s="35">
        <f t="shared" si="5"/>
        <v>27.02</v>
      </c>
      <c r="AR6" s="35">
        <f t="shared" si="5"/>
        <v>29.74</v>
      </c>
      <c r="AS6" s="35">
        <f t="shared" si="5"/>
        <v>48.2</v>
      </c>
      <c r="AT6" s="34" t="str">
        <f>IF(AT7="","",IF(AT7="-","【-】","【"&amp;SUBSTITUTE(TEXT(AT7,"#,##0.00"),"-","△")&amp;"】"))</f>
        <v>【61.55】</v>
      </c>
      <c r="AU6" s="35" t="str">
        <f>IF(AU7="",NA(),AU7)</f>
        <v>-</v>
      </c>
      <c r="AV6" s="35">
        <f t="shared" ref="AV6:BD6" si="6">IF(AV7="",NA(),AV7)</f>
        <v>36.4</v>
      </c>
      <c r="AW6" s="35">
        <f t="shared" si="6"/>
        <v>52.53</v>
      </c>
      <c r="AX6" s="35">
        <f t="shared" si="6"/>
        <v>49.72</v>
      </c>
      <c r="AY6" s="35">
        <f t="shared" si="6"/>
        <v>51.97</v>
      </c>
      <c r="AZ6" s="35" t="str">
        <f t="shared" si="6"/>
        <v>-</v>
      </c>
      <c r="BA6" s="35">
        <f t="shared" si="6"/>
        <v>70.92</v>
      </c>
      <c r="BB6" s="35">
        <f t="shared" si="6"/>
        <v>60.67</v>
      </c>
      <c r="BC6" s="35">
        <f t="shared" si="6"/>
        <v>53.44</v>
      </c>
      <c r="BD6" s="35">
        <f t="shared" si="6"/>
        <v>46.85</v>
      </c>
      <c r="BE6" s="34" t="str">
        <f>IF(BE7="","",IF(BE7="-","【-】","【"&amp;SUBSTITUTE(TEXT(BE7,"#,##0.00"),"-","△")&amp;"】"))</f>
        <v>【45.34】</v>
      </c>
      <c r="BF6" s="35" t="str">
        <f>IF(BF7="",NA(),BF7)</f>
        <v>-</v>
      </c>
      <c r="BG6" s="35">
        <f t="shared" ref="BG6:BO6" si="7">IF(BG7="",NA(),BG7)</f>
        <v>819.82</v>
      </c>
      <c r="BH6" s="35">
        <f t="shared" si="7"/>
        <v>976.88</v>
      </c>
      <c r="BI6" s="35">
        <f t="shared" si="7"/>
        <v>902.69</v>
      </c>
      <c r="BJ6" s="35">
        <f t="shared" si="7"/>
        <v>823.73</v>
      </c>
      <c r="BK6" s="35" t="str">
        <f t="shared" si="7"/>
        <v>-</v>
      </c>
      <c r="BL6" s="35">
        <f t="shared" si="7"/>
        <v>1144.94</v>
      </c>
      <c r="BM6" s="35">
        <f t="shared" si="7"/>
        <v>1252.71</v>
      </c>
      <c r="BN6" s="35">
        <f t="shared" si="7"/>
        <v>1267.3900000000001</v>
      </c>
      <c r="BO6" s="35">
        <f t="shared" si="7"/>
        <v>1268.6300000000001</v>
      </c>
      <c r="BP6" s="34" t="str">
        <f>IF(BP7="","",IF(BP7="-","【-】","【"&amp;SUBSTITUTE(TEXT(BP7,"#,##0.00"),"-","△")&amp;"】"))</f>
        <v>【1,260.21】</v>
      </c>
      <c r="BQ6" s="35" t="str">
        <f>IF(BQ7="",NA(),BQ7)</f>
        <v>-</v>
      </c>
      <c r="BR6" s="35">
        <f t="shared" ref="BR6:BZ6" si="8">IF(BR7="",NA(),BR7)</f>
        <v>83.33</v>
      </c>
      <c r="BS6" s="35">
        <f t="shared" si="8"/>
        <v>84.45</v>
      </c>
      <c r="BT6" s="35">
        <f t="shared" si="8"/>
        <v>84.51</v>
      </c>
      <c r="BU6" s="35">
        <f t="shared" si="8"/>
        <v>85.91</v>
      </c>
      <c r="BV6" s="35" t="str">
        <f t="shared" si="8"/>
        <v>-</v>
      </c>
      <c r="BW6" s="35">
        <f t="shared" si="8"/>
        <v>88.16</v>
      </c>
      <c r="BX6" s="35">
        <f t="shared" si="8"/>
        <v>87.03</v>
      </c>
      <c r="BY6" s="35">
        <f t="shared" si="8"/>
        <v>84.3</v>
      </c>
      <c r="BZ6" s="35">
        <f t="shared" si="8"/>
        <v>82.88</v>
      </c>
      <c r="CA6" s="34" t="str">
        <f>IF(CA7="","",IF(CA7="-","【-】","【"&amp;SUBSTITUTE(TEXT(CA7,"#,##0.00"),"-","△")&amp;"】"))</f>
        <v>【75.29】</v>
      </c>
      <c r="CB6" s="35" t="str">
        <f>IF(CB7="",NA(),CB7)</f>
        <v>-</v>
      </c>
      <c r="CC6" s="35">
        <f t="shared" ref="CC6:CK6" si="9">IF(CC7="",NA(),CC7)</f>
        <v>169.67</v>
      </c>
      <c r="CD6" s="35">
        <f t="shared" si="9"/>
        <v>167.79</v>
      </c>
      <c r="CE6" s="35">
        <f t="shared" si="9"/>
        <v>167.92</v>
      </c>
      <c r="CF6" s="35">
        <f t="shared" si="9"/>
        <v>164.88</v>
      </c>
      <c r="CG6" s="35" t="str">
        <f t="shared" si="9"/>
        <v>-</v>
      </c>
      <c r="CH6" s="35">
        <f t="shared" si="9"/>
        <v>173.89</v>
      </c>
      <c r="CI6" s="35">
        <f t="shared" si="9"/>
        <v>177.02</v>
      </c>
      <c r="CJ6" s="35">
        <f t="shared" si="9"/>
        <v>185.47</v>
      </c>
      <c r="CK6" s="35">
        <f t="shared" si="9"/>
        <v>187.76</v>
      </c>
      <c r="CL6" s="34" t="str">
        <f>IF(CL7="","",IF(CL7="-","【-】","【"&amp;SUBSTITUTE(TEXT(CL7,"#,##0.00"),"-","△")&amp;"】"))</f>
        <v>【215.41】</v>
      </c>
      <c r="CM6" s="35" t="str">
        <f>IF(CM7="",NA(),CM7)</f>
        <v>-</v>
      </c>
      <c r="CN6" s="35">
        <f t="shared" ref="CN6:CV6" si="10">IF(CN7="",NA(),CN7)</f>
        <v>87.46</v>
      </c>
      <c r="CO6" s="35">
        <f t="shared" si="10"/>
        <v>88.02</v>
      </c>
      <c r="CP6" s="35">
        <f t="shared" si="10"/>
        <v>65.709999999999994</v>
      </c>
      <c r="CQ6" s="35">
        <f t="shared" si="10"/>
        <v>67.14</v>
      </c>
      <c r="CR6" s="35" t="str">
        <f t="shared" si="10"/>
        <v>-</v>
      </c>
      <c r="CS6" s="35">
        <f t="shared" si="10"/>
        <v>42.38</v>
      </c>
      <c r="CT6" s="35">
        <f t="shared" si="10"/>
        <v>46.17</v>
      </c>
      <c r="CU6" s="35">
        <f t="shared" si="10"/>
        <v>45.68</v>
      </c>
      <c r="CV6" s="35">
        <f t="shared" si="10"/>
        <v>45.87</v>
      </c>
      <c r="CW6" s="34" t="str">
        <f>IF(CW7="","",IF(CW7="-","【-】","【"&amp;SUBSTITUTE(TEXT(CW7,"#,##0.00"),"-","△")&amp;"】"))</f>
        <v>【42.90】</v>
      </c>
      <c r="CX6" s="35" t="str">
        <f>IF(CX7="",NA(),CX7)</f>
        <v>-</v>
      </c>
      <c r="CY6" s="35">
        <f t="shared" ref="CY6:DG6" si="11">IF(CY7="",NA(),CY7)</f>
        <v>73.91</v>
      </c>
      <c r="CZ6" s="35">
        <f t="shared" si="11"/>
        <v>74.36</v>
      </c>
      <c r="DA6" s="35">
        <f t="shared" si="11"/>
        <v>75.680000000000007</v>
      </c>
      <c r="DB6" s="35">
        <f t="shared" si="11"/>
        <v>76.790000000000006</v>
      </c>
      <c r="DC6" s="35" t="str">
        <f t="shared" si="11"/>
        <v>-</v>
      </c>
      <c r="DD6" s="35">
        <f t="shared" si="11"/>
        <v>87.01</v>
      </c>
      <c r="DE6" s="35">
        <f t="shared" si="11"/>
        <v>87.84</v>
      </c>
      <c r="DF6" s="35">
        <f t="shared" si="11"/>
        <v>87.96</v>
      </c>
      <c r="DG6" s="35">
        <f t="shared" si="11"/>
        <v>87.65</v>
      </c>
      <c r="DH6" s="34" t="str">
        <f>IF(DH7="","",IF(DH7="-","【-】","【"&amp;SUBSTITUTE(TEXT(DH7,"#,##0.00"),"-","△")&amp;"】"))</f>
        <v>【84.75】</v>
      </c>
      <c r="DI6" s="35" t="str">
        <f>IF(DI7="",NA(),DI7)</f>
        <v>-</v>
      </c>
      <c r="DJ6" s="35">
        <f t="shared" ref="DJ6:DR6" si="12">IF(DJ7="",NA(),DJ7)</f>
        <v>2.4700000000000002</v>
      </c>
      <c r="DK6" s="35">
        <f t="shared" si="12"/>
        <v>5.07</v>
      </c>
      <c r="DL6" s="35">
        <f t="shared" si="12"/>
        <v>7.76</v>
      </c>
      <c r="DM6" s="35">
        <f t="shared" si="12"/>
        <v>10.28</v>
      </c>
      <c r="DN6" s="35" t="str">
        <f t="shared" si="12"/>
        <v>-</v>
      </c>
      <c r="DO6" s="35">
        <f t="shared" si="12"/>
        <v>28.59</v>
      </c>
      <c r="DP6" s="35">
        <f t="shared" si="12"/>
        <v>26.56</v>
      </c>
      <c r="DQ6" s="35">
        <f t="shared" si="12"/>
        <v>27.82</v>
      </c>
      <c r="DR6" s="35">
        <f t="shared" si="12"/>
        <v>29.24</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252042</v>
      </c>
      <c r="D7" s="37">
        <v>46</v>
      </c>
      <c r="E7" s="37">
        <v>17</v>
      </c>
      <c r="F7" s="37">
        <v>4</v>
      </c>
      <c r="G7" s="37">
        <v>0</v>
      </c>
      <c r="H7" s="37" t="s">
        <v>96</v>
      </c>
      <c r="I7" s="37" t="s">
        <v>97</v>
      </c>
      <c r="J7" s="37" t="s">
        <v>98</v>
      </c>
      <c r="K7" s="37" t="s">
        <v>99</v>
      </c>
      <c r="L7" s="37" t="s">
        <v>100</v>
      </c>
      <c r="M7" s="37" t="s">
        <v>101</v>
      </c>
      <c r="N7" s="38" t="s">
        <v>102</v>
      </c>
      <c r="O7" s="38">
        <v>41.78</v>
      </c>
      <c r="P7" s="38">
        <v>8.8699999999999992</v>
      </c>
      <c r="Q7" s="38">
        <v>84.75</v>
      </c>
      <c r="R7" s="38">
        <v>3520</v>
      </c>
      <c r="S7" s="38">
        <v>82343</v>
      </c>
      <c r="T7" s="38">
        <v>177.45</v>
      </c>
      <c r="U7" s="38">
        <v>464.03</v>
      </c>
      <c r="V7" s="38">
        <v>7290</v>
      </c>
      <c r="W7" s="38">
        <v>2.41</v>
      </c>
      <c r="X7" s="38">
        <v>3024.9</v>
      </c>
      <c r="Y7" s="38" t="s">
        <v>102</v>
      </c>
      <c r="Z7" s="38">
        <v>107</v>
      </c>
      <c r="AA7" s="38">
        <v>104.96</v>
      </c>
      <c r="AB7" s="38">
        <v>103.79</v>
      </c>
      <c r="AC7" s="38">
        <v>104.31</v>
      </c>
      <c r="AD7" s="38" t="s">
        <v>102</v>
      </c>
      <c r="AE7" s="38">
        <v>103.61</v>
      </c>
      <c r="AF7" s="38">
        <v>102.95</v>
      </c>
      <c r="AG7" s="38">
        <v>103.34</v>
      </c>
      <c r="AH7" s="38">
        <v>102.7</v>
      </c>
      <c r="AI7" s="38">
        <v>104.83</v>
      </c>
      <c r="AJ7" s="38" t="s">
        <v>102</v>
      </c>
      <c r="AK7" s="38">
        <v>514.89</v>
      </c>
      <c r="AL7" s="38">
        <v>472.45</v>
      </c>
      <c r="AM7" s="38">
        <v>445.38</v>
      </c>
      <c r="AN7" s="38">
        <v>410.36</v>
      </c>
      <c r="AO7" s="38" t="s">
        <v>102</v>
      </c>
      <c r="AP7" s="38">
        <v>80.63</v>
      </c>
      <c r="AQ7" s="38">
        <v>27.02</v>
      </c>
      <c r="AR7" s="38">
        <v>29.74</v>
      </c>
      <c r="AS7" s="38">
        <v>48.2</v>
      </c>
      <c r="AT7" s="38">
        <v>61.55</v>
      </c>
      <c r="AU7" s="38" t="s">
        <v>102</v>
      </c>
      <c r="AV7" s="38">
        <v>36.4</v>
      </c>
      <c r="AW7" s="38">
        <v>52.53</v>
      </c>
      <c r="AX7" s="38">
        <v>49.72</v>
      </c>
      <c r="AY7" s="38">
        <v>51.97</v>
      </c>
      <c r="AZ7" s="38" t="s">
        <v>102</v>
      </c>
      <c r="BA7" s="38">
        <v>70.92</v>
      </c>
      <c r="BB7" s="38">
        <v>60.67</v>
      </c>
      <c r="BC7" s="38">
        <v>53.44</v>
      </c>
      <c r="BD7" s="38">
        <v>46.85</v>
      </c>
      <c r="BE7" s="38">
        <v>45.34</v>
      </c>
      <c r="BF7" s="38" t="s">
        <v>102</v>
      </c>
      <c r="BG7" s="38">
        <v>819.82</v>
      </c>
      <c r="BH7" s="38">
        <v>976.88</v>
      </c>
      <c r="BI7" s="38">
        <v>902.69</v>
      </c>
      <c r="BJ7" s="38">
        <v>823.73</v>
      </c>
      <c r="BK7" s="38" t="s">
        <v>102</v>
      </c>
      <c r="BL7" s="38">
        <v>1144.94</v>
      </c>
      <c r="BM7" s="38">
        <v>1252.71</v>
      </c>
      <c r="BN7" s="38">
        <v>1267.3900000000001</v>
      </c>
      <c r="BO7" s="38">
        <v>1268.6300000000001</v>
      </c>
      <c r="BP7" s="38">
        <v>1260.21</v>
      </c>
      <c r="BQ7" s="38" t="s">
        <v>102</v>
      </c>
      <c r="BR7" s="38">
        <v>83.33</v>
      </c>
      <c r="BS7" s="38">
        <v>84.45</v>
      </c>
      <c r="BT7" s="38">
        <v>84.51</v>
      </c>
      <c r="BU7" s="38">
        <v>85.91</v>
      </c>
      <c r="BV7" s="38" t="s">
        <v>102</v>
      </c>
      <c r="BW7" s="38">
        <v>88.16</v>
      </c>
      <c r="BX7" s="38">
        <v>87.03</v>
      </c>
      <c r="BY7" s="38">
        <v>84.3</v>
      </c>
      <c r="BZ7" s="38">
        <v>82.88</v>
      </c>
      <c r="CA7" s="38">
        <v>75.290000000000006</v>
      </c>
      <c r="CB7" s="38" t="s">
        <v>102</v>
      </c>
      <c r="CC7" s="38">
        <v>169.67</v>
      </c>
      <c r="CD7" s="38">
        <v>167.79</v>
      </c>
      <c r="CE7" s="38">
        <v>167.92</v>
      </c>
      <c r="CF7" s="38">
        <v>164.88</v>
      </c>
      <c r="CG7" s="38" t="s">
        <v>102</v>
      </c>
      <c r="CH7" s="38">
        <v>173.89</v>
      </c>
      <c r="CI7" s="38">
        <v>177.02</v>
      </c>
      <c r="CJ7" s="38">
        <v>185.47</v>
      </c>
      <c r="CK7" s="38">
        <v>187.76</v>
      </c>
      <c r="CL7" s="38">
        <v>215.41</v>
      </c>
      <c r="CM7" s="38" t="s">
        <v>102</v>
      </c>
      <c r="CN7" s="38">
        <v>87.46</v>
      </c>
      <c r="CO7" s="38">
        <v>88.02</v>
      </c>
      <c r="CP7" s="38">
        <v>65.709999999999994</v>
      </c>
      <c r="CQ7" s="38">
        <v>67.14</v>
      </c>
      <c r="CR7" s="38" t="s">
        <v>102</v>
      </c>
      <c r="CS7" s="38">
        <v>42.38</v>
      </c>
      <c r="CT7" s="38">
        <v>46.17</v>
      </c>
      <c r="CU7" s="38">
        <v>45.68</v>
      </c>
      <c r="CV7" s="38">
        <v>45.87</v>
      </c>
      <c r="CW7" s="38">
        <v>42.9</v>
      </c>
      <c r="CX7" s="38" t="s">
        <v>102</v>
      </c>
      <c r="CY7" s="38">
        <v>73.91</v>
      </c>
      <c r="CZ7" s="38">
        <v>74.36</v>
      </c>
      <c r="DA7" s="38">
        <v>75.680000000000007</v>
      </c>
      <c r="DB7" s="38">
        <v>76.790000000000006</v>
      </c>
      <c r="DC7" s="38" t="s">
        <v>102</v>
      </c>
      <c r="DD7" s="38">
        <v>87.01</v>
      </c>
      <c r="DE7" s="38">
        <v>87.84</v>
      </c>
      <c r="DF7" s="38">
        <v>87.96</v>
      </c>
      <c r="DG7" s="38">
        <v>87.65</v>
      </c>
      <c r="DH7" s="38">
        <v>84.75</v>
      </c>
      <c r="DI7" s="38" t="s">
        <v>102</v>
      </c>
      <c r="DJ7" s="38">
        <v>2.4700000000000002</v>
      </c>
      <c r="DK7" s="38">
        <v>5.07</v>
      </c>
      <c r="DL7" s="38">
        <v>7.76</v>
      </c>
      <c r="DM7" s="38">
        <v>10.28</v>
      </c>
      <c r="DN7" s="38" t="s">
        <v>102</v>
      </c>
      <c r="DO7" s="38">
        <v>28.59</v>
      </c>
      <c r="DP7" s="38">
        <v>26.56</v>
      </c>
      <c r="DQ7" s="38">
        <v>27.82</v>
      </c>
      <c r="DR7" s="38">
        <v>29.24</v>
      </c>
      <c r="DS7" s="38">
        <v>23.6</v>
      </c>
      <c r="DT7" s="38" t="s">
        <v>102</v>
      </c>
      <c r="DU7" s="38">
        <v>0</v>
      </c>
      <c r="DV7" s="38">
        <v>0</v>
      </c>
      <c r="DW7" s="38">
        <v>0</v>
      </c>
      <c r="DX7" s="38">
        <v>0</v>
      </c>
      <c r="DY7" s="38" t="s">
        <v>102</v>
      </c>
      <c r="DZ7" s="38">
        <v>0</v>
      </c>
      <c r="EA7" s="38">
        <v>0</v>
      </c>
      <c r="EB7" s="38">
        <v>0</v>
      </c>
      <c r="EC7" s="38">
        <v>0</v>
      </c>
      <c r="ED7" s="38">
        <v>0.01</v>
      </c>
      <c r="EE7" s="38" t="s">
        <v>102</v>
      </c>
      <c r="EF7" s="38">
        <v>0</v>
      </c>
      <c r="EG7" s="38">
        <v>0</v>
      </c>
      <c r="EH7" s="38">
        <v>0</v>
      </c>
      <c r="EI7" s="38">
        <v>0</v>
      </c>
      <c r="EJ7" s="38" t="s">
        <v>102</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2022-01-14T08:02:05Z</cp:lastPrinted>
  <dcterms:created xsi:type="dcterms:W3CDTF">2021-12-03T07:25:21Z</dcterms:created>
  <dcterms:modified xsi:type="dcterms:W3CDTF">2022-01-14T08:02:11Z</dcterms:modified>
  <cp:category/>
</cp:coreProperties>
</file>