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8MAN69~1\APPDATA\LOCAL\TEMP\SOWDIR0\"/>
    </mc:Choice>
  </mc:AlternateContent>
  <workbookProtection workbookAlgorithmName="SHA-512" workbookHashValue="N/vbnKaHmXy8Frl0Q7Unm6lXKwhAd8VMI7ysGXchWELOXtZIjrjyrvHXdXV3ph7/2LTW+KBwjY1Zu1yWz3FGdg==" workbookSaltValue="/oyojTtFFLwX2ISkECVDd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<sst xmlns="http://schemas.openxmlformats.org/spreadsheetml/2006/main" count="256" uniqueCount="118">
  <si>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</si>
  <si>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</si>
  <si>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</si>
  <si>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</si>
  <si>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</si>
  <si>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</si>
  <si>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</si>
  <si>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</si>
  <si>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</si>
  <si>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</si>
  <si>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</si>
  <si>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</si>
  <si>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</si>
  <si>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</si>
  <si>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</si>
  <si>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</si>
  <si>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</si>
  <si>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</si>
  <si>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</si>
  <si>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</si>
  <si>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</si>
  <si>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</si>
  <si>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</si>
  <si>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</si>
  <si>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</si>
  <si>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</si>
  <si>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</si>
  <si>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</si>
  <si>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</si>
  <si>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</si>
  <si>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</si>
  <si>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</si>
  <si>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</si>
  <si>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</si>
  <si>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</si>
  <si>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</si>
  <si>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</si>
  <si>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</si>
  <si>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</si>
  <si>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</si>
  <si>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</si>
  <si>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</si>
  <si>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</si>
  <si>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</si>
  <si>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</si>
  <si>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</si>
  <si>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</si>
  <si>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</si>
  <si>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</si>
  <si>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</si>
  <si>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</si>
  <si>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</si>
  <si>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</si>
  <si>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</si>
  <si>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</si>
  <si>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</si>
  <si>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</si>
  <si>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</si>
  <si>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</si>
  <si>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</si>
  <si>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</si>
  <si>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</si>
  <si>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</si>
  <si>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</si>
  <si>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</si>
  <si>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</si>
  <si>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</si>
  <si>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</si>
  <si>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</si>
  <si>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</si>
  <si>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</si>
  <si>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</si>
  <si>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</si>
  <si>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</si>
  <si>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</si>
  <si>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</si>
  <si>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</si>
  <si>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</si>
  <si>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</si>
  <si>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</si>
  <si>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</si>
  <si>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</si>
  <si>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</si>
  <si>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</si>
  <si>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</si>
  <si>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</si>
  <si>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</si>
  <si>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</si>
  <si>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</si>
  <si>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</si>
  <si>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</si>
  <si>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</si>
  <si>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</si>
  <si>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</si>
  <si>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</si>
  <si>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</si>
  <si>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近江八幡市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</si>
  <si>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</si>
  <si>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</si>
  <si>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</si>
  <si>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</si>
  <si>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</si>
  <si>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</si>
  <si>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</si>
  <si>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</si>
  <si>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</si>
  <si>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</si>
  <si>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</si>
  <si>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</si>
  <si>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</si>
  <si>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</si>
  <si>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</si>
  <si>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</si>
  <si>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</si>
  <si>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</si>
  <si>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平成29年度より公営企業会計へ移行したことによって、左記の指標等が算定できるようになり、経営の「見える化」が進みました。
　その経営状況については、初期投資に係る企業債の償還額が多額で厳しい資金状況にあり、経費回収率も100％に達しておらず、これらに係る不足分は一般会計からの繰入金で賄っている状況です。そのため、地道に普及活動を行うことで、水洗化率（接続率）の向上に取り組み、使用料収入の増収を図ります。
　また、今後10年間の指針を定めた経営戦略を令和2年度に策定しましたので、今後はこの計画に基づき事業を運営していきます。</t>
    <rPh sb="32" eb="33">
      <t>トウ</t>
    </rPh>
    <rPh sb="34" eb="36">
      <t>サンテイ</t>
    </rPh>
    <rPh sb="209" eb="211">
      <t>コンゴ</t>
    </rPh>
    <rPh sb="213" eb="215">
      <t>ネンカン</t>
    </rPh>
    <rPh sb="216" eb="218">
      <t>シシン</t>
    </rPh>
    <rPh sb="219" eb="220">
      <t>サダ</t>
    </rPh>
    <rPh sb="227" eb="229">
      <t>レイワ</t>
    </rPh>
    <rPh sb="230" eb="232">
      <t>ネンド</t>
    </rPh>
    <rPh sb="233" eb="235">
      <t>サクテイ</t>
    </rPh>
    <rPh sb="242" eb="244">
      <t>コンゴ</t>
    </rPh>
    <rPh sb="247" eb="249">
      <t>ケイカク</t>
    </rPh>
    <rPh sb="250" eb="251">
      <t>モト</t>
    </rPh>
    <rPh sb="253" eb="255">
      <t>ジギョウ</t>
    </rPh>
    <rPh sb="256" eb="258">
      <t>ウンエイ</t>
    </rPh>
    <phoneticPr fontId="4"/>
  </si>
  <si>
    <t>　本市の下水道事業は、平成29年度より地方公営企業法を適用したことにより、数値はH29からとなっています。
　①経常収支比率は、収益の不足分を一般会計からの繰入金にて賄っているため、100％を超え黒字となっています。
　②累積欠損金はありません。
　③短期的な債務に対する支払い能力を表す流動比率は、100％を大きく下回っています。企業債の償還に係る現金の不足を繰入金や資本費平準化債で賄っているため、今後もこの状況が当面続くことが見込まれます。
　④事業規模（収益）に対する企業債残高の比率は、初期の建設投資が大きいこと及び資本費平準化債を活用していることから、類似団体平均を上回っています。現在令和2年度に策定した経営戦略に基づき、資本費平準化債の削減を図っています。
　⑤費用に対する使用料収入の割合を示す経費回収率は、当市の使用料単価【147.25円/㎥】が国の基準【150円/㎥】に満たないことから、100％を下回っています。
　⑥有収水量1㎥あたりの費用を表す汚水処理原価は、類似団体平均を下回っています。比較的人口密度が高く、効率良く事業が運営できているためです。
　⑦施設利用率は、H30から事業区分が「流域関連下水道」の場合は、該当なしとなりました。
　⑧水洗化率は、類似団体平均を下回っています。</t>
    <rPh sb="71" eb="73">
      <t>イッパン</t>
    </rPh>
    <rPh sb="73" eb="75">
      <t>カイケイ</t>
    </rPh>
    <rPh sb="251" eb="253">
      <t>ケンセツ</t>
    </rPh>
    <rPh sb="297" eb="299">
      <t>ゲンザイ</t>
    </rPh>
    <rPh sb="299" eb="301">
      <t>レイワ</t>
    </rPh>
    <rPh sb="302" eb="304">
      <t>ネンド</t>
    </rPh>
    <rPh sb="305" eb="307">
      <t>サクテイ</t>
    </rPh>
    <rPh sb="309" eb="311">
      <t>ケイエイ</t>
    </rPh>
    <rPh sb="311" eb="313">
      <t>センリャク</t>
    </rPh>
    <rPh sb="314" eb="315">
      <t>モト</t>
    </rPh>
    <rPh sb="318" eb="320">
      <t>シホン</t>
    </rPh>
    <rPh sb="320" eb="321">
      <t>ヒ</t>
    </rPh>
    <rPh sb="321" eb="324">
      <t>ヘイジュンカ</t>
    </rPh>
    <rPh sb="324" eb="325">
      <t>サイ</t>
    </rPh>
    <rPh sb="326" eb="328">
      <t>サクゲン</t>
    </rPh>
    <rPh sb="329" eb="330">
      <t>ハカ</t>
    </rPh>
    <phoneticPr fontId="4"/>
  </si>
  <si>
    <t>　固定資産については、H29期首現在の簿価で新たに会計をスタート（フレッシュスタート）していますので、
　①有形固定資産減価償却率は4年分の減価償却費で算定されています。早期に法適用をしている団体が平均値を押し上げていることから、低い値となっています。
　②管渠老朽化率については、事業を開始して30年程度で法定耐用年数を超える管渠がないため、0％です。
　③管渠改善率は、更新や老朽化対策を要する管渠が無かったため、0％です。
　今後は令和2年度に策定した経営戦略に基づき、適切な予防保全管理に努めます。</t>
    <rPh sb="241" eb="243">
      <t>ヨボウ</t>
    </rPh>
    <rPh sb="243" eb="245">
      <t>ホゼン</t>
    </rPh>
    <rPh sb="245" eb="247">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</si>
</sst>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076-48E7-9CA7-96022307FFD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c:v>
                </c:pt>
                <c:pt idx="3">
                  <c:v>0.09</c:v>
                </c:pt>
                <c:pt idx="4">
                  <c:v>0.09</c:v>
                </c:pt>
              </c:numCache>
            </c:numRef>
          </c:val>
          <c:smooth val="0"/>
          <c:extLst>
            <c:ext xmlns:c16="http://schemas.microsoft.com/office/drawing/2014/chart" uri="{C3380CC4-5D6E-409C-BE32-E72D297353CC}">
              <c16:uniqueId val="{00000001-B076-48E7-9CA7-96022307FFD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91.45</c:v>
                </c:pt>
                <c:pt idx="2">
                  <c:v>0</c:v>
                </c:pt>
                <c:pt idx="3">
                  <c:v>0</c:v>
                </c:pt>
                <c:pt idx="4">
                  <c:v>0</c:v>
                </c:pt>
              </c:numCache>
            </c:numRef>
          </c:val>
          <c:extLst>
            <c:ext xmlns:c16="http://schemas.microsoft.com/office/drawing/2014/chart" uri="{C3380CC4-5D6E-409C-BE32-E72D297353CC}">
              <c16:uniqueId val="{00000000-BE5E-4D05-B369-43B6EA4D710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BE5E-4D05-B369-43B6EA4D710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89.2</c:v>
                </c:pt>
                <c:pt idx="2">
                  <c:v>89.65</c:v>
                </c:pt>
                <c:pt idx="3">
                  <c:v>90.33</c:v>
                </c:pt>
                <c:pt idx="4">
                  <c:v>90.81</c:v>
                </c:pt>
              </c:numCache>
            </c:numRef>
          </c:val>
          <c:extLst>
            <c:ext xmlns:c16="http://schemas.microsoft.com/office/drawing/2014/chart" uri="{C3380CC4-5D6E-409C-BE32-E72D297353CC}">
              <c16:uniqueId val="{00000000-F1F5-4F56-B240-77B546186E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92.3</c:v>
                </c:pt>
                <c:pt idx="2">
                  <c:v>92.55</c:v>
                </c:pt>
                <c:pt idx="3">
                  <c:v>92.62</c:v>
                </c:pt>
                <c:pt idx="4">
                  <c:v>92.72</c:v>
                </c:pt>
              </c:numCache>
            </c:numRef>
          </c:val>
          <c:smooth val="0"/>
          <c:extLst>
            <c:ext xmlns:c16="http://schemas.microsoft.com/office/drawing/2014/chart" uri="{C3380CC4-5D6E-409C-BE32-E72D297353CC}">
              <c16:uniqueId val="{00000001-F1F5-4F56-B240-77B546186E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101.99</c:v>
                </c:pt>
                <c:pt idx="2">
                  <c:v>101.45</c:v>
                </c:pt>
                <c:pt idx="3">
                  <c:v>101</c:v>
                </c:pt>
                <c:pt idx="4">
                  <c:v>101.28</c:v>
                </c:pt>
              </c:numCache>
            </c:numRef>
          </c:val>
          <c:extLst>
            <c:ext xmlns:c16="http://schemas.microsoft.com/office/drawing/2014/chart" uri="{C3380CC4-5D6E-409C-BE32-E72D297353CC}">
              <c16:uniqueId val="{00000000-895E-4D72-B524-2F6E0F44DC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108.03</c:v>
                </c:pt>
                <c:pt idx="2">
                  <c:v>106.9</c:v>
                </c:pt>
                <c:pt idx="3">
                  <c:v>106.99</c:v>
                </c:pt>
                <c:pt idx="4">
                  <c:v>107.85</c:v>
                </c:pt>
              </c:numCache>
            </c:numRef>
          </c:val>
          <c:smooth val="0"/>
          <c:extLst>
            <c:ext xmlns:c16="http://schemas.microsoft.com/office/drawing/2014/chart" uri="{C3380CC4-5D6E-409C-BE32-E72D297353CC}">
              <c16:uniqueId val="{00000001-895E-4D72-B524-2F6E0F44DC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3.21</c:v>
                </c:pt>
                <c:pt idx="2">
                  <c:v>6.36</c:v>
                </c:pt>
                <c:pt idx="3">
                  <c:v>9.5399999999999991</c:v>
                </c:pt>
                <c:pt idx="4">
                  <c:v>12.71</c:v>
                </c:pt>
              </c:numCache>
            </c:numRef>
          </c:val>
          <c:extLst>
            <c:ext xmlns:c16="http://schemas.microsoft.com/office/drawing/2014/chart" uri="{C3380CC4-5D6E-409C-BE32-E72D297353CC}">
              <c16:uniqueId val="{00000000-4846-4C14-8B12-33E4CFC9CF2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25.61</c:v>
                </c:pt>
                <c:pt idx="2">
                  <c:v>26.13</c:v>
                </c:pt>
                <c:pt idx="3">
                  <c:v>26.36</c:v>
                </c:pt>
                <c:pt idx="4">
                  <c:v>23.79</c:v>
                </c:pt>
              </c:numCache>
            </c:numRef>
          </c:val>
          <c:smooth val="0"/>
          <c:extLst>
            <c:ext xmlns:c16="http://schemas.microsoft.com/office/drawing/2014/chart" uri="{C3380CC4-5D6E-409C-BE32-E72D297353CC}">
              <c16:uniqueId val="{00000001-4846-4C14-8B12-33E4CFC9CF2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FBC-46F0-A729-3E0A4FD76C6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1.07</c:v>
                </c:pt>
                <c:pt idx="2">
                  <c:v>1.03</c:v>
                </c:pt>
                <c:pt idx="3">
                  <c:v>1.43</c:v>
                </c:pt>
                <c:pt idx="4">
                  <c:v>1.22</c:v>
                </c:pt>
              </c:numCache>
            </c:numRef>
          </c:val>
          <c:smooth val="0"/>
          <c:extLst>
            <c:ext xmlns:c16="http://schemas.microsoft.com/office/drawing/2014/chart" uri="{C3380CC4-5D6E-409C-BE32-E72D297353CC}">
              <c16:uniqueId val="{00000001-9FBC-46F0-A729-3E0A4FD76C6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9D7-439F-B51A-F2A009BB97E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13.55</c:v>
                </c:pt>
                <c:pt idx="2">
                  <c:v>9.06</c:v>
                </c:pt>
                <c:pt idx="3">
                  <c:v>7.42</c:v>
                </c:pt>
                <c:pt idx="4">
                  <c:v>4.72</c:v>
                </c:pt>
              </c:numCache>
            </c:numRef>
          </c:val>
          <c:smooth val="0"/>
          <c:extLst>
            <c:ext xmlns:c16="http://schemas.microsoft.com/office/drawing/2014/chart" uri="{C3380CC4-5D6E-409C-BE32-E72D297353CC}">
              <c16:uniqueId val="{00000001-69D7-439F-B51A-F2A009BB97E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24.57</c:v>
                </c:pt>
                <c:pt idx="2">
                  <c:v>21.35</c:v>
                </c:pt>
                <c:pt idx="3">
                  <c:v>11.34</c:v>
                </c:pt>
                <c:pt idx="4">
                  <c:v>11.39</c:v>
                </c:pt>
              </c:numCache>
            </c:numRef>
          </c:val>
          <c:extLst>
            <c:ext xmlns:c16="http://schemas.microsoft.com/office/drawing/2014/chart" uri="{C3380CC4-5D6E-409C-BE32-E72D297353CC}">
              <c16:uniqueId val="{00000000-6B57-4FC9-9BBF-449802B4058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6B57-4FC9-9BBF-449802B4058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1029.19</c:v>
                </c:pt>
                <c:pt idx="2">
                  <c:v>1015.13</c:v>
                </c:pt>
                <c:pt idx="3">
                  <c:v>968.83</c:v>
                </c:pt>
                <c:pt idx="4">
                  <c:v>920.64</c:v>
                </c:pt>
              </c:numCache>
            </c:numRef>
          </c:val>
          <c:extLst>
            <c:ext xmlns:c16="http://schemas.microsoft.com/office/drawing/2014/chart" uri="{C3380CC4-5D6E-409C-BE32-E72D297353CC}">
              <c16:uniqueId val="{00000000-E4C4-4894-A9F8-0ED707B1E27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799.41</c:v>
                </c:pt>
                <c:pt idx="2">
                  <c:v>820.36</c:v>
                </c:pt>
                <c:pt idx="3">
                  <c:v>847.44</c:v>
                </c:pt>
                <c:pt idx="4">
                  <c:v>857.88</c:v>
                </c:pt>
              </c:numCache>
            </c:numRef>
          </c:val>
          <c:smooth val="0"/>
          <c:extLst>
            <c:ext xmlns:c16="http://schemas.microsoft.com/office/drawing/2014/chart" uri="{C3380CC4-5D6E-409C-BE32-E72D297353CC}">
              <c16:uniqueId val="{00000001-E4C4-4894-A9F8-0ED707B1E27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98.54</c:v>
                </c:pt>
                <c:pt idx="2">
                  <c:v>97.86</c:v>
                </c:pt>
                <c:pt idx="3">
                  <c:v>97.9</c:v>
                </c:pt>
                <c:pt idx="4">
                  <c:v>97.8</c:v>
                </c:pt>
              </c:numCache>
            </c:numRef>
          </c:val>
          <c:extLst>
            <c:ext xmlns:c16="http://schemas.microsoft.com/office/drawing/2014/chart" uri="{C3380CC4-5D6E-409C-BE32-E72D297353CC}">
              <c16:uniqueId val="{00000000-DAFF-45BB-9D0F-13E7ED7FB72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96.54</c:v>
                </c:pt>
                <c:pt idx="2">
                  <c:v>95.4</c:v>
                </c:pt>
                <c:pt idx="3">
                  <c:v>94.69</c:v>
                </c:pt>
                <c:pt idx="4">
                  <c:v>94.97</c:v>
                </c:pt>
              </c:numCache>
            </c:numRef>
          </c:val>
          <c:smooth val="0"/>
          <c:extLst>
            <c:ext xmlns:c16="http://schemas.microsoft.com/office/drawing/2014/chart" uri="{C3380CC4-5D6E-409C-BE32-E72D297353CC}">
              <c16:uniqueId val="{00000001-DAFF-45BB-9D0F-13E7ED7FB72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150.12</c:v>
                </c:pt>
                <c:pt idx="2">
                  <c:v>150.74</c:v>
                </c:pt>
                <c:pt idx="3">
                  <c:v>150.83000000000001</c:v>
                </c:pt>
                <c:pt idx="4">
                  <c:v>150.55000000000001</c:v>
                </c:pt>
              </c:numCache>
            </c:numRef>
          </c:val>
          <c:extLst>
            <c:ext xmlns:c16="http://schemas.microsoft.com/office/drawing/2014/chart" uri="{C3380CC4-5D6E-409C-BE32-E72D297353CC}">
              <c16:uniqueId val="{00000000-B2F0-4F37-BA5C-BB4911468A4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162.81</c:v>
                </c:pt>
                <c:pt idx="2">
                  <c:v>163.19999999999999</c:v>
                </c:pt>
                <c:pt idx="3">
                  <c:v>159.78</c:v>
                </c:pt>
                <c:pt idx="4">
                  <c:v>159.49</c:v>
                </c:pt>
              </c:numCache>
            </c:numRef>
          </c:val>
          <c:smooth val="0"/>
          <c:extLst>
            <c:ext xmlns:c16="http://schemas.microsoft.com/office/drawing/2014/chart" uri="{C3380CC4-5D6E-409C-BE32-E72D297353CC}">
              <c16:uniqueId val="{00000001-B2F0-4F37-BA5C-BB4911468A4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7"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近江八幡市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82343</v>
      </c>
      <c r="AM8" s="69"/>
      <c r="AN8" s="69"/>
      <c r="AO8" s="69"/>
      <c r="AP8" s="69"/>
      <c r="AQ8" s="69"/>
      <c r="AR8" s="69"/>
      <c r="AS8" s="69"/>
      <c r="AT8" s="68">
        <f>データ!T6</f>
        <v>177.45</v>
      </c>
      <c r="AU8" s="68"/>
      <c r="AV8" s="68"/>
      <c r="AW8" s="68"/>
      <c r="AX8" s="68"/>
      <c r="AY8" s="68"/>
      <c r="AZ8" s="68"/>
      <c r="BA8" s="68"/>
      <c r="BB8" s="68">
        <f>データ!U6</f>
        <v>464.03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52.06</v>
      </c>
      <c r="J10" s="68"/>
      <c r="K10" s="68"/>
      <c r="L10" s="68"/>
      <c r="M10" s="68"/>
      <c r="N10" s="68"/>
      <c r="O10" s="68"/>
      <c r="P10" s="68">
        <f>データ!P6</f>
        <v>74.22</v>
      </c>
      <c r="Q10" s="68"/>
      <c r="R10" s="68"/>
      <c r="S10" s="68"/>
      <c r="T10" s="68"/>
      <c r="U10" s="68"/>
      <c r="V10" s="68"/>
      <c r="W10" s="68">
        <f>データ!Q6</f>
        <v>88.14</v>
      </c>
      <c r="X10" s="68"/>
      <c r="Y10" s="68"/>
      <c r="Z10" s="68"/>
      <c r="AA10" s="68"/>
      <c r="AB10" s="68"/>
      <c r="AC10" s="68"/>
      <c r="AD10" s="69">
        <f>データ!R6</f>
        <v>2855</v>
      </c>
      <c r="AE10" s="69"/>
      <c r="AF10" s="69"/>
      <c r="AG10" s="69"/>
      <c r="AH10" s="69"/>
      <c r="AI10" s="69"/>
      <c r="AJ10" s="69"/>
      <c r="AK10" s="2"/>
      <c r="AL10" s="69">
        <f>データ!V6</f>
        <v>61021</v>
      </c>
      <c r="AM10" s="69"/>
      <c r="AN10" s="69"/>
      <c r="AO10" s="69"/>
      <c r="AP10" s="69"/>
      <c r="AQ10" s="69"/>
      <c r="AR10" s="69"/>
      <c r="AS10" s="69"/>
      <c r="AT10" s="68">
        <f>データ!W6</f>
        <v>13.02</v>
      </c>
      <c r="AU10" s="68"/>
      <c r="AV10" s="68"/>
      <c r="AW10" s="68"/>
      <c r="AX10" s="68"/>
      <c r="AY10" s="68"/>
      <c r="AZ10" s="68"/>
      <c r="BA10" s="68"/>
      <c r="BB10" s="68">
        <f>データ!X6</f>
        <v>4686.71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u6+4qecm/LzdP7ai6wDnckUzkk6zvQHI7xpPIsre5943Bt6aTsm8aQjukT0HbBaznRYns2m23fzfHC1sfeqsUA==" saltValue="Js5zJDtPfQ/uxaHM7zz6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252042</v>
      </c>
      <c r="D6" s="33">
        <f t="shared" si="3"/>
        <v>46</v>
      </c>
      <c r="E6" s="33">
        <f t="shared" si="3"/>
        <v>17</v>
      </c>
      <c r="F6" s="33">
        <f t="shared" si="3"/>
        <v>1</v>
      </c>
      <c r="G6" s="33">
        <f t="shared" si="3"/>
        <v>0</v>
      </c>
      <c r="H6" s="33" t="str">
        <f t="shared" si="3"/>
        <v>滋賀県　近江八幡市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52.06</v>
      </c>
      <c r="P6" s="34">
        <f t="shared" si="3"/>
        <v>74.22</v>
      </c>
      <c r="Q6" s="34">
        <f t="shared" si="3"/>
        <v>88.14</v>
      </c>
      <c r="R6" s="34">
        <f t="shared" si="3"/>
        <v>2855</v>
      </c>
      <c r="S6" s="34">
        <f t="shared" si="3"/>
        <v>82343</v>
      </c>
      <c r="T6" s="34">
        <f t="shared" si="3"/>
        <v>177.45</v>
      </c>
      <c r="U6" s="34">
        <f t="shared" si="3"/>
        <v>464.03</v>
      </c>
      <c r="V6" s="34">
        <f t="shared" si="3"/>
        <v>61021</v>
      </c>
      <c r="W6" s="34">
        <f t="shared" si="3"/>
        <v>13.02</v>
      </c>
      <c r="X6" s="34">
        <f t="shared" si="3"/>
        <v>4686.71</v>
      </c>
      <c r="Y6" s="35" t="str">
        <f>IF(Y7="",NA(),Y7)</f>
        <v>-</v>
      </c>
      <c r="Z6" s="35">
        <f t="shared" ref="Z6:AH6" si="4">IF(Z7="",NA(),Z7)</f>
        <v>101.99</v>
      </c>
      <c r="AA6" s="35">
        <f t="shared" si="4"/>
        <v>101.45</v>
      </c>
      <c r="AB6" s="35">
        <f t="shared" si="4"/>
        <v>101</v>
      </c>
      <c r="AC6" s="35">
        <f t="shared" si="4"/>
        <v>101.28</v>
      </c>
      <c r="AD6" s="35" t="str">
        <f t="shared" si="4"/>
        <v>-</v>
      </c>
      <c r="AE6" s="35">
        <f t="shared" si="4"/>
        <v>108.03</v>
      </c>
      <c r="AF6" s="35">
        <f t="shared" si="4"/>
        <v>106.9</v>
      </c>
      <c r="AG6" s="35">
        <f t="shared" si="4"/>
        <v>106.99</v>
      </c>
      <c r="AH6" s="35">
        <f t="shared" si="4"/>
        <v>107.85</v>
      </c>
      <c r="AI6" s="34" t="str">
        <f>IF(AI7="","",IF(AI7="-","【-】","【"&amp;SUBSTITUTE(TEXT(AI7,"#,##0.00"),"-","△")&amp;"】"))</f>
        <v>【106.67】</v>
      </c>
      <c r="AJ6" s="35" t="str">
        <f>IF(AJ7="",NA(),AJ7)</f>
        <v>-</v>
      </c>
      <c r="AK6" s="34">
        <f t="shared" ref="AK6:AS6" si="5">IF(AK7="",NA(),AK7)</f>
        <v>0</v>
      </c>
      <c r="AL6" s="34">
        <f t="shared" si="5"/>
        <v>0</v>
      </c>
      <c r="AM6" s="34">
        <f t="shared" si="5"/>
        <v>0</v>
      </c>
      <c r="AN6" s="34">
        <f t="shared" si="5"/>
        <v>0</v>
      </c>
      <c r="AO6" s="35" t="str">
        <f t="shared" si="5"/>
        <v>-</v>
      </c>
      <c r="AP6" s="35">
        <f t="shared" si="5"/>
        <v>13.55</v>
      </c>
      <c r="AQ6" s="35">
        <f t="shared" si="5"/>
        <v>9.06</v>
      </c>
      <c r="AR6" s="35">
        <f t="shared" si="5"/>
        <v>7.42</v>
      </c>
      <c r="AS6" s="35">
        <f t="shared" si="5"/>
        <v>4.72</v>
      </c>
      <c r="AT6" s="34" t="str">
        <f>IF(AT7="","",IF(AT7="-","【-】","【"&amp;SUBSTITUTE(TEXT(AT7,"#,##0.00"),"-","△")&amp;"】"))</f>
        <v>【3.64】</v>
      </c>
      <c r="AU6" s="35" t="str">
        <f>IF(AU7="",NA(),AU7)</f>
        <v>-</v>
      </c>
      <c r="AV6" s="35">
        <f t="shared" ref="AV6:BD6" si="6">IF(AV7="",NA(),AV7)</f>
        <v>24.57</v>
      </c>
      <c r="AW6" s="35">
        <f t="shared" si="6"/>
        <v>21.35</v>
      </c>
      <c r="AX6" s="35">
        <f t="shared" si="6"/>
        <v>11.34</v>
      </c>
      <c r="AY6" s="35">
        <f t="shared" si="6"/>
        <v>11.39</v>
      </c>
      <c r="AZ6" s="35" t="str">
        <f t="shared" si="6"/>
        <v>-</v>
      </c>
      <c r="BA6" s="35">
        <f t="shared" si="6"/>
        <v>78.45</v>
      </c>
      <c r="BB6" s="35">
        <f t="shared" si="6"/>
        <v>76.31</v>
      </c>
      <c r="BC6" s="35">
        <f t="shared" si="6"/>
        <v>68.180000000000007</v>
      </c>
      <c r="BD6" s="35">
        <f t="shared" si="6"/>
        <v>67.930000000000007</v>
      </c>
      <c r="BE6" s="34" t="str">
        <f>IF(BE7="","",IF(BE7="-","【-】","【"&amp;SUBSTITUTE(TEXT(BE7,"#,##0.00"),"-","△")&amp;"】"))</f>
        <v>【67.52】</v>
      </c>
      <c r="BF6" s="35" t="str">
        <f>IF(BF7="",NA(),BF7)</f>
        <v>-</v>
      </c>
      <c r="BG6" s="35">
        <f t="shared" ref="BG6:BO6" si="7">IF(BG7="",NA(),BG7)</f>
        <v>1029.19</v>
      </c>
      <c r="BH6" s="35">
        <f t="shared" si="7"/>
        <v>1015.13</v>
      </c>
      <c r="BI6" s="35">
        <f t="shared" si="7"/>
        <v>968.83</v>
      </c>
      <c r="BJ6" s="35">
        <f t="shared" si="7"/>
        <v>920.64</v>
      </c>
      <c r="BK6" s="35" t="str">
        <f t="shared" si="7"/>
        <v>-</v>
      </c>
      <c r="BL6" s="35">
        <f t="shared" si="7"/>
        <v>799.41</v>
      </c>
      <c r="BM6" s="35">
        <f t="shared" si="7"/>
        <v>820.36</v>
      </c>
      <c r="BN6" s="35">
        <f t="shared" si="7"/>
        <v>847.44</v>
      </c>
      <c r="BO6" s="35">
        <f t="shared" si="7"/>
        <v>857.88</v>
      </c>
      <c r="BP6" s="34" t="str">
        <f>IF(BP7="","",IF(BP7="-","【-】","【"&amp;SUBSTITUTE(TEXT(BP7,"#,##0.00"),"-","△")&amp;"】"))</f>
        <v>【705.21】</v>
      </c>
      <c r="BQ6" s="35" t="str">
        <f>IF(BQ7="",NA(),BQ7)</f>
        <v>-</v>
      </c>
      <c r="BR6" s="35">
        <f t="shared" ref="BR6:BZ6" si="8">IF(BR7="",NA(),BR7)</f>
        <v>98.54</v>
      </c>
      <c r="BS6" s="35">
        <f t="shared" si="8"/>
        <v>97.86</v>
      </c>
      <c r="BT6" s="35">
        <f t="shared" si="8"/>
        <v>97.9</v>
      </c>
      <c r="BU6" s="35">
        <f t="shared" si="8"/>
        <v>97.8</v>
      </c>
      <c r="BV6" s="35" t="str">
        <f t="shared" si="8"/>
        <v>-</v>
      </c>
      <c r="BW6" s="35">
        <f t="shared" si="8"/>
        <v>96.54</v>
      </c>
      <c r="BX6" s="35">
        <f t="shared" si="8"/>
        <v>95.4</v>
      </c>
      <c r="BY6" s="35">
        <f t="shared" si="8"/>
        <v>94.69</v>
      </c>
      <c r="BZ6" s="35">
        <f t="shared" si="8"/>
        <v>94.97</v>
      </c>
      <c r="CA6" s="34" t="str">
        <f>IF(CA7="","",IF(CA7="-","【-】","【"&amp;SUBSTITUTE(TEXT(CA7,"#,##0.00"),"-","△")&amp;"】"))</f>
        <v>【98.96】</v>
      </c>
      <c r="CB6" s="35" t="str">
        <f>IF(CB7="",NA(),CB7)</f>
        <v>-</v>
      </c>
      <c r="CC6" s="35">
        <f t="shared" ref="CC6:CK6" si="9">IF(CC7="",NA(),CC7)</f>
        <v>150.12</v>
      </c>
      <c r="CD6" s="35">
        <f t="shared" si="9"/>
        <v>150.74</v>
      </c>
      <c r="CE6" s="35">
        <f t="shared" si="9"/>
        <v>150.83000000000001</v>
      </c>
      <c r="CF6" s="35">
        <f t="shared" si="9"/>
        <v>150.55000000000001</v>
      </c>
      <c r="CG6" s="35" t="str">
        <f t="shared" si="9"/>
        <v>-</v>
      </c>
      <c r="CH6" s="35">
        <f t="shared" si="9"/>
        <v>162.81</v>
      </c>
      <c r="CI6" s="35">
        <f t="shared" si="9"/>
        <v>163.19999999999999</v>
      </c>
      <c r="CJ6" s="35">
        <f t="shared" si="9"/>
        <v>159.78</v>
      </c>
      <c r="CK6" s="35">
        <f t="shared" si="9"/>
        <v>159.49</v>
      </c>
      <c r="CL6" s="34" t="str">
        <f>IF(CL7="","",IF(CL7="-","【-】","【"&amp;SUBSTITUTE(TEXT(CL7,"#,##0.00"),"-","△")&amp;"】"))</f>
        <v>【134.52】</v>
      </c>
      <c r="CM6" s="35" t="str">
        <f>IF(CM7="",NA(),CM7)</f>
        <v>-</v>
      </c>
      <c r="CN6" s="35">
        <f t="shared" ref="CN6:CV6" si="10">IF(CN7="",NA(),CN7)</f>
        <v>91.45</v>
      </c>
      <c r="CO6" s="35" t="str">
        <f t="shared" si="10"/>
        <v>-</v>
      </c>
      <c r="CP6" s="35" t="str">
        <f t="shared" si="10"/>
        <v>-</v>
      </c>
      <c r="CQ6" s="35" t="str">
        <f t="shared" si="10"/>
        <v>-</v>
      </c>
      <c r="CR6" s="35" t="str">
        <f t="shared" si="10"/>
        <v>-</v>
      </c>
      <c r="CS6" s="35">
        <f t="shared" si="10"/>
        <v>64.959999999999994</v>
      </c>
      <c r="CT6" s="35">
        <f t="shared" si="10"/>
        <v>65.040000000000006</v>
      </c>
      <c r="CU6" s="35">
        <f t="shared" si="10"/>
        <v>68.31</v>
      </c>
      <c r="CV6" s="35">
        <f t="shared" si="10"/>
        <v>65.28</v>
      </c>
      <c r="CW6" s="34" t="str">
        <f>IF(CW7="","",IF(CW7="-","【-】","【"&amp;SUBSTITUTE(TEXT(CW7,"#,##0.00"),"-","△")&amp;"】"))</f>
        <v>【59.57】</v>
      </c>
      <c r="CX6" s="35" t="str">
        <f>IF(CX7="",NA(),CX7)</f>
        <v>-</v>
      </c>
      <c r="CY6" s="35">
        <f t="shared" ref="CY6:DG6" si="11">IF(CY7="",NA(),CY7)</f>
        <v>89.2</v>
      </c>
      <c r="CZ6" s="35">
        <f t="shared" si="11"/>
        <v>89.65</v>
      </c>
      <c r="DA6" s="35">
        <f t="shared" si="11"/>
        <v>90.33</v>
      </c>
      <c r="DB6" s="35">
        <f t="shared" si="11"/>
        <v>90.81</v>
      </c>
      <c r="DC6" s="35" t="str">
        <f t="shared" si="11"/>
        <v>-</v>
      </c>
      <c r="DD6" s="35">
        <f t="shared" si="11"/>
        <v>92.3</v>
      </c>
      <c r="DE6" s="35">
        <f t="shared" si="11"/>
        <v>92.55</v>
      </c>
      <c r="DF6" s="35">
        <f t="shared" si="11"/>
        <v>92.62</v>
      </c>
      <c r="DG6" s="35">
        <f t="shared" si="11"/>
        <v>92.72</v>
      </c>
      <c r="DH6" s="34" t="str">
        <f>IF(DH7="","",IF(DH7="-","【-】","【"&amp;SUBSTITUTE(TEXT(DH7,"#,##0.00"),"-","△")&amp;"】"))</f>
        <v>【95.57】</v>
      </c>
      <c r="DI6" s="35" t="str">
        <f>IF(DI7="",NA(),DI7)</f>
        <v>-</v>
      </c>
      <c r="DJ6" s="35">
        <f t="shared" ref="DJ6:DR6" si="12">IF(DJ7="",NA(),DJ7)</f>
        <v>3.21</v>
      </c>
      <c r="DK6" s="35">
        <f t="shared" si="12"/>
        <v>6.36</v>
      </c>
      <c r="DL6" s="35">
        <f t="shared" si="12"/>
        <v>9.5399999999999991</v>
      </c>
      <c r="DM6" s="35">
        <f t="shared" si="12"/>
        <v>12.71</v>
      </c>
      <c r="DN6" s="35" t="str">
        <f t="shared" si="12"/>
        <v>-</v>
      </c>
      <c r="DO6" s="35">
        <f t="shared" si="12"/>
        <v>25.61</v>
      </c>
      <c r="DP6" s="35">
        <f t="shared" si="12"/>
        <v>26.13</v>
      </c>
      <c r="DQ6" s="35">
        <f t="shared" si="12"/>
        <v>26.36</v>
      </c>
      <c r="DR6" s="35">
        <f t="shared" si="12"/>
        <v>23.79</v>
      </c>
      <c r="DS6" s="34" t="str">
        <f>IF(DS7="","",IF(DS7="-","【-】","【"&amp;SUBSTITUTE(TEXT(DS7,"#,##0.00"),"-","△")&amp;"】"))</f>
        <v>【36.52】</v>
      </c>
      <c r="DT6" s="35" t="str">
        <f>IF(DT7="",NA(),DT7)</f>
        <v>-</v>
      </c>
      <c r="DU6" s="34">
        <f t="shared" ref="DU6:EC6" si="13">IF(DU7="",NA(),DU7)</f>
        <v>0</v>
      </c>
      <c r="DV6" s="34">
        <f t="shared" si="13"/>
        <v>0</v>
      </c>
      <c r="DW6" s="34">
        <f t="shared" si="13"/>
        <v>0</v>
      </c>
      <c r="DX6" s="34">
        <f t="shared" si="13"/>
        <v>0</v>
      </c>
      <c r="DY6" s="35" t="str">
        <f t="shared" si="13"/>
        <v>-</v>
      </c>
      <c r="DZ6" s="35">
        <f t="shared" si="13"/>
        <v>1.07</v>
      </c>
      <c r="EA6" s="35">
        <f t="shared" si="13"/>
        <v>1.03</v>
      </c>
      <c r="EB6" s="35">
        <f t="shared" si="13"/>
        <v>1.43</v>
      </c>
      <c r="EC6" s="35">
        <f t="shared" si="13"/>
        <v>1.22</v>
      </c>
      <c r="ED6" s="34" t="str">
        <f>IF(ED7="","",IF(ED7="-","【-】","【"&amp;SUBSTITUTE(TEXT(ED7,"#,##0.00"),"-","△")&amp;"】"))</f>
        <v>【5.72】</v>
      </c>
      <c r="EE6" s="35" t="str">
        <f>IF(EE7="",NA(),EE7)</f>
        <v>-</v>
      </c>
      <c r="EF6" s="34">
        <f t="shared" ref="EF6:EN6" si="14">IF(EF7="",NA(),EF7)</f>
        <v>0</v>
      </c>
      <c r="EG6" s="34">
        <f t="shared" si="14"/>
        <v>0</v>
      </c>
      <c r="EH6" s="34">
        <f t="shared" si="14"/>
        <v>0</v>
      </c>
      <c r="EI6" s="34">
        <f t="shared" si="14"/>
        <v>0</v>
      </c>
      <c r="EJ6" s="35" t="str">
        <f t="shared" si="14"/>
        <v>-</v>
      </c>
      <c r="EK6" s="35">
        <f t="shared" si="14"/>
        <v>0.13</v>
      </c>
      <c r="EL6" s="35">
        <f t="shared" si="14"/>
        <v>0.1</v>
      </c>
      <c r="EM6" s="35">
        <f t="shared" si="14"/>
        <v>0.09</v>
      </c>
      <c r="EN6" s="35">
        <f t="shared" si="14"/>
        <v>0.09</v>
      </c>
      <c r="EO6" s="34" t="str">
        <f>IF(EO7="","",IF(EO7="-","【-】","【"&amp;SUBSTITUTE(TEXT(EO7,"#,##0.00"),"-","△")&amp;"】"))</f>
        <v>【0.30】</v>
      </c>
    </row>
    <row r="7" spans="1:148" s="36" customFormat="1" x14ac:dyDescent="0.15">
      <c r="A7" s="28"/>
      <c r="B7" s="37">
        <v>2020</v>
      </c>
      <c r="C7" s="37">
        <v>252042</v>
      </c>
      <c r="D7" s="37">
        <v>46</v>
      </c>
      <c r="E7" s="37">
        <v>17</v>
      </c>
      <c r="F7" s="37">
        <v>1</v>
      </c>
      <c r="G7" s="37">
        <v>0</v>
      </c>
      <c r="H7" s="37" t="s">
        <v>96</v>
      </c>
      <c r="I7" s="37" t="s">
        <v>97</v>
      </c>
      <c r="J7" s="37" t="s">
        <v>98</v>
      </c>
      <c r="K7" s="37" t="s">
        <v>99</v>
      </c>
      <c r="L7" s="37" t="s">
        <v>100</v>
      </c>
      <c r="M7" s="37" t="s">
        <v>101</v>
      </c>
      <c r="N7" s="38" t="s">
        <v>102</v>
      </c>
      <c r="O7" s="38">
        <v>52.06</v>
      </c>
      <c r="P7" s="38">
        <v>74.22</v>
      </c>
      <c r="Q7" s="38">
        <v>88.14</v>
      </c>
      <c r="R7" s="38">
        <v>2855</v>
      </c>
      <c r="S7" s="38">
        <v>82343</v>
      </c>
      <c r="T7" s="38">
        <v>177.45</v>
      </c>
      <c r="U7" s="38">
        <v>464.03</v>
      </c>
      <c r="V7" s="38">
        <v>61021</v>
      </c>
      <c r="W7" s="38">
        <v>13.02</v>
      </c>
      <c r="X7" s="38">
        <v>4686.71</v>
      </c>
      <c r="Y7" s="38" t="s">
        <v>102</v>
      </c>
      <c r="Z7" s="38">
        <v>101.99</v>
      </c>
      <c r="AA7" s="38">
        <v>101.45</v>
      </c>
      <c r="AB7" s="38">
        <v>101</v>
      </c>
      <c r="AC7" s="38">
        <v>101.28</v>
      </c>
      <c r="AD7" s="38" t="s">
        <v>102</v>
      </c>
      <c r="AE7" s="38">
        <v>108.03</v>
      </c>
      <c r="AF7" s="38">
        <v>106.9</v>
      </c>
      <c r="AG7" s="38">
        <v>106.99</v>
      </c>
      <c r="AH7" s="38">
        <v>107.85</v>
      </c>
      <c r="AI7" s="38">
        <v>106.67</v>
      </c>
      <c r="AJ7" s="38" t="s">
        <v>102</v>
      </c>
      <c r="AK7" s="38">
        <v>0</v>
      </c>
      <c r="AL7" s="38">
        <v>0</v>
      </c>
      <c r="AM7" s="38">
        <v>0</v>
      </c>
      <c r="AN7" s="38">
        <v>0</v>
      </c>
      <c r="AO7" s="38" t="s">
        <v>102</v>
      </c>
      <c r="AP7" s="38">
        <v>13.55</v>
      </c>
      <c r="AQ7" s="38">
        <v>9.06</v>
      </c>
      <c r="AR7" s="38">
        <v>7.42</v>
      </c>
      <c r="AS7" s="38">
        <v>4.72</v>
      </c>
      <c r="AT7" s="38">
        <v>3.64</v>
      </c>
      <c r="AU7" s="38" t="s">
        <v>102</v>
      </c>
      <c r="AV7" s="38">
        <v>24.57</v>
      </c>
      <c r="AW7" s="38">
        <v>21.35</v>
      </c>
      <c r="AX7" s="38">
        <v>11.34</v>
      </c>
      <c r="AY7" s="38">
        <v>11.39</v>
      </c>
      <c r="AZ7" s="38" t="s">
        <v>102</v>
      </c>
      <c r="BA7" s="38">
        <v>78.45</v>
      </c>
      <c r="BB7" s="38">
        <v>76.31</v>
      </c>
      <c r="BC7" s="38">
        <v>68.180000000000007</v>
      </c>
      <c r="BD7" s="38">
        <v>67.930000000000007</v>
      </c>
      <c r="BE7" s="38">
        <v>67.52</v>
      </c>
      <c r="BF7" s="38" t="s">
        <v>102</v>
      </c>
      <c r="BG7" s="38">
        <v>1029.19</v>
      </c>
      <c r="BH7" s="38">
        <v>1015.13</v>
      </c>
      <c r="BI7" s="38">
        <v>968.83</v>
      </c>
      <c r="BJ7" s="38">
        <v>920.64</v>
      </c>
      <c r="BK7" s="38" t="s">
        <v>102</v>
      </c>
      <c r="BL7" s="38">
        <v>799.41</v>
      </c>
      <c r="BM7" s="38">
        <v>820.36</v>
      </c>
      <c r="BN7" s="38">
        <v>847.44</v>
      </c>
      <c r="BO7" s="38">
        <v>857.88</v>
      </c>
      <c r="BP7" s="38">
        <v>705.21</v>
      </c>
      <c r="BQ7" s="38" t="s">
        <v>102</v>
      </c>
      <c r="BR7" s="38">
        <v>98.54</v>
      </c>
      <c r="BS7" s="38">
        <v>97.86</v>
      </c>
      <c r="BT7" s="38">
        <v>97.9</v>
      </c>
      <c r="BU7" s="38">
        <v>97.8</v>
      </c>
      <c r="BV7" s="38" t="s">
        <v>102</v>
      </c>
      <c r="BW7" s="38">
        <v>96.54</v>
      </c>
      <c r="BX7" s="38">
        <v>95.4</v>
      </c>
      <c r="BY7" s="38">
        <v>94.69</v>
      </c>
      <c r="BZ7" s="38">
        <v>94.97</v>
      </c>
      <c r="CA7" s="38">
        <v>98.96</v>
      </c>
      <c r="CB7" s="38" t="s">
        <v>102</v>
      </c>
      <c r="CC7" s="38">
        <v>150.12</v>
      </c>
      <c r="CD7" s="38">
        <v>150.74</v>
      </c>
      <c r="CE7" s="38">
        <v>150.83000000000001</v>
      </c>
      <c r="CF7" s="38">
        <v>150.55000000000001</v>
      </c>
      <c r="CG7" s="38" t="s">
        <v>102</v>
      </c>
      <c r="CH7" s="38">
        <v>162.81</v>
      </c>
      <c r="CI7" s="38">
        <v>163.19999999999999</v>
      </c>
      <c r="CJ7" s="38">
        <v>159.78</v>
      </c>
      <c r="CK7" s="38">
        <v>159.49</v>
      </c>
      <c r="CL7" s="38">
        <v>134.52000000000001</v>
      </c>
      <c r="CM7" s="38" t="s">
        <v>102</v>
      </c>
      <c r="CN7" s="38">
        <v>91.45</v>
      </c>
      <c r="CO7" s="38" t="s">
        <v>102</v>
      </c>
      <c r="CP7" s="38" t="s">
        <v>102</v>
      </c>
      <c r="CQ7" s="38" t="s">
        <v>102</v>
      </c>
      <c r="CR7" s="38" t="s">
        <v>102</v>
      </c>
      <c r="CS7" s="38">
        <v>64.959999999999994</v>
      </c>
      <c r="CT7" s="38">
        <v>65.040000000000006</v>
      </c>
      <c r="CU7" s="38">
        <v>68.31</v>
      </c>
      <c r="CV7" s="38">
        <v>65.28</v>
      </c>
      <c r="CW7" s="38">
        <v>59.57</v>
      </c>
      <c r="CX7" s="38" t="s">
        <v>102</v>
      </c>
      <c r="CY7" s="38">
        <v>89.2</v>
      </c>
      <c r="CZ7" s="38">
        <v>89.65</v>
      </c>
      <c r="DA7" s="38">
        <v>90.33</v>
      </c>
      <c r="DB7" s="38">
        <v>90.81</v>
      </c>
      <c r="DC7" s="38" t="s">
        <v>102</v>
      </c>
      <c r="DD7" s="38">
        <v>92.3</v>
      </c>
      <c r="DE7" s="38">
        <v>92.55</v>
      </c>
      <c r="DF7" s="38">
        <v>92.62</v>
      </c>
      <c r="DG7" s="38">
        <v>92.72</v>
      </c>
      <c r="DH7" s="38">
        <v>95.57</v>
      </c>
      <c r="DI7" s="38" t="s">
        <v>102</v>
      </c>
      <c r="DJ7" s="38">
        <v>3.21</v>
      </c>
      <c r="DK7" s="38">
        <v>6.36</v>
      </c>
      <c r="DL7" s="38">
        <v>9.5399999999999991</v>
      </c>
      <c r="DM7" s="38">
        <v>12.71</v>
      </c>
      <c r="DN7" s="38" t="s">
        <v>102</v>
      </c>
      <c r="DO7" s="38">
        <v>25.61</v>
      </c>
      <c r="DP7" s="38">
        <v>26.13</v>
      </c>
      <c r="DQ7" s="38">
        <v>26.36</v>
      </c>
      <c r="DR7" s="38">
        <v>23.79</v>
      </c>
      <c r="DS7" s="38">
        <v>36.520000000000003</v>
      </c>
      <c r="DT7" s="38" t="s">
        <v>102</v>
      </c>
      <c r="DU7" s="38">
        <v>0</v>
      </c>
      <c r="DV7" s="38">
        <v>0</v>
      </c>
      <c r="DW7" s="38">
        <v>0</v>
      </c>
      <c r="DX7" s="38">
        <v>0</v>
      </c>
      <c r="DY7" s="38" t="s">
        <v>102</v>
      </c>
      <c r="DZ7" s="38">
        <v>1.07</v>
      </c>
      <c r="EA7" s="38">
        <v>1.03</v>
      </c>
      <c r="EB7" s="38">
        <v>1.43</v>
      </c>
      <c r="EC7" s="38">
        <v>1.22</v>
      </c>
      <c r="ED7" s="38">
        <v>5.72</v>
      </c>
      <c r="EE7" s="38" t="s">
        <v>102</v>
      </c>
      <c r="EF7" s="38">
        <v>0</v>
      </c>
      <c r="EG7" s="38">
        <v>0</v>
      </c>
      <c r="EH7" s="38">
        <v>0</v>
      </c>
      <c r="EI7" s="38">
        <v>0</v>
      </c>
      <c r="EJ7" s="38" t="s">
        <v>102</v>
      </c>
      <c r="EK7" s="38">
        <v>0.13</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8man69059</cp:lastModifiedBy>
  <cp:lastPrinted>2022-01-14T05:56:00Z</cp:lastPrinted>
  <dcterms:created xsi:type="dcterms:W3CDTF">2021-12-03T07:14:41Z</dcterms:created>
  <dcterms:modified xsi:type="dcterms:W3CDTF">2022-01-14T07:57:39Z</dcterms:modified>
  <cp:category/>
</cp:coreProperties>
</file>