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sTwzDtgjcGKuDC1Q9kpyaDIVPbhqiJEAeu82cBOEGldpLeFG/txs+ZCXVxeqx23NF3RbbpNwqOXe3Z2puNfxgw==" workbookSaltValue="t2tmlKPfmhyGc7YPJZNoh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<sst xmlns="http://schemas.openxmlformats.org/spreadsheetml/2006/main" count="228" uniqueCount="115">
  <si>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</si>
  <si>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</si>
  <si>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</si>
  <si>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</si>
  <si>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</si>
  <si>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</si>
  <si>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</si>
  <si>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</si>
  <si>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</si>
  <si>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</si>
  <si>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</si>
  <si>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</si>
  <si>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</si>
  <si>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</si>
  <si>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</si>
  <si>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</si>
  <si>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</si>
  <si>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</si>
  <si>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</si>
  <si>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</si>
  <si>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</si>
  <si>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</si>
  <si>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</si>
  <si>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</si>
  <si>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</si>
  <si>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</si>
  <si>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</si>
  <si>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</si>
  <si>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</si>
  <si>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</si>
  <si>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</si>
  <si>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</si>
  <si>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</si>
  <si>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</si>
  <si>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</si>
  <si>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</si>
  <si>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</si>
  <si>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</si>
  <si>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</si>
  <si>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</si>
  <si>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</si>
  <si>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</si>
  <si>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</si>
  <si>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</si>
  <si>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</si>
  <si>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</si>
  <si>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</si>
  <si>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</si>
  <si>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</si>
  <si>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</si>
  <si>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</si>
  <si>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</si>
  <si>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</si>
  <si>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</si>
  <si>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</si>
  <si>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</si>
  <si>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</si>
  <si>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</si>
  <si>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</si>
  <si>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</si>
  <si>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</si>
  <si>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</si>
  <si>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</si>
  <si>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</si>
  <si>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</si>
  <si>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</si>
  <si>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</si>
  <si>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</si>
  <si>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</si>
  <si>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</si>
  <si>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</si>
  <si>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</si>
  <si>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</si>
  <si>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</si>
  <si>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</si>
  <si>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</si>
  <si>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</si>
  <si>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</si>
  <si>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</si>
  <si>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</si>
  <si>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</si>
  <si>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</si>
  <si>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</si>
  <si>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</si>
  <si>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</si>
  <si>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</si>
  <si>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</si>
  <si>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</si>
  <si>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</si>
  <si>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</si>
  <si>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</si>
  <si>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</si>
  <si>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</si>
  <si>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</si>
  <si>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</si>
  <si>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</si>
  <si>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</si>
  <si>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</si>
  <si>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</si>
  <si>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</si>
  <si>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</si>
  <si>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</si>
  <si>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</si>
  <si>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</si>
  <si>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</si>
  <si>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</si>
  <si>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</si>
  <si>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</si>
  <si>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</si>
  <si>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</si>
  <si>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</si>
  <si>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</si>
  <si>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経常収支比率は、類似団体平均を下回っていますが、⑤料金回収率と⑥給水原価については、費用の抑制に努め、類似団体平均より効率良く給水できています。その結果、現状では、①経常収支比率、⑤料金回収率ともに100％以上を維持しています。しかし、今後は施設の耐震化や老朽化した施設の更新をしていく必要があるため、数値の悪化が懸念されます。
　②累積欠損金はありません。
　③流動比率は、流動資産が流動負債を大きく上回って、類似団体平均以上の水準であり、健全な状況となっています。
　④企業債残高対給水収益比率は、起債発行を起債元金償還以下に抑えて償還を行った結果、前年度より数値が改善しました。現状では、類似団体平均を下回っていますが、今後は施設の耐震化や老朽化した施設の更新をしていく必要があるため、数値の悪化が懸念されます。
　⑦施設利用率については、岩倉浄水場の施設能力を現状に合わせ、事業認可を見直ししたため、前年度に比べて改善しました。
　⑧有収率は、漏水原因となっていた鉛管や石綿管の更新を早期に進めてきたことにより、類似団体平均を大きく上回っており、配水が給水収益に確実に繋がっている健全な状況となっています。</t>
    <rPh sb="123" eb="125">
      <t>シセツ</t>
    </rPh>
    <rPh sb="126" eb="129">
      <t>タイシンカ</t>
    </rPh>
    <rPh sb="212" eb="214">
      <t>ヘイキン</t>
    </rPh>
    <rPh sb="273" eb="274">
      <t>オコナ</t>
    </rPh>
    <rPh sb="294" eb="296">
      <t>ゲンジョウ</t>
    </rPh>
    <rPh sb="318" eb="320">
      <t>シセツ</t>
    </rPh>
    <rPh sb="321" eb="324">
      <t>タイシンカ</t>
    </rPh>
    <rPh sb="375" eb="377">
      <t>イワクラ</t>
    </rPh>
    <rPh sb="377" eb="380">
      <t>ジョウスイジョウ</t>
    </rPh>
    <rPh sb="381" eb="383">
      <t>シセツ</t>
    </rPh>
    <rPh sb="383" eb="385">
      <t>ノウリョク</t>
    </rPh>
    <rPh sb="386" eb="388">
      <t>ゲンジョウ</t>
    </rPh>
    <rPh sb="389" eb="390">
      <t>ア</t>
    </rPh>
    <rPh sb="406" eb="409">
      <t>ゼンネンド</t>
    </rPh>
    <rPh sb="410" eb="411">
      <t>クラ</t>
    </rPh>
    <rPh sb="413" eb="415">
      <t>カイゼン</t>
    </rPh>
    <phoneticPr fontId="4"/>
  </si>
  <si>
    <t>　①資産の老朽化の状況を示す有形固定資産減価償却率は、近年増加傾向にあり、類似団体平均と同程度となっています。
　②管路経年化率は、昭和50年に始まった第３次拡張工事において敷設した管路が法定耐用年数(40年)を順次迎えたことで、近年増加傾向にあり、類似団体平均と同程度となっています。
　③管路更新率は、優先して岩倉浄水場の改築に取り組んでいることもあり、低い水準にあります。今後は、アセットマネジメントに基づき更新していきます。
　</t>
    <rPh sb="9" eb="11">
      <t>ジョウキョウ</t>
    </rPh>
    <rPh sb="106" eb="108">
      <t>ジュンジ</t>
    </rPh>
    <rPh sb="115" eb="117">
      <t>キンネン</t>
    </rPh>
    <rPh sb="129" eb="131">
      <t>ヘイキン</t>
    </rPh>
    <rPh sb="153" eb="155">
      <t>ユウセン</t>
    </rPh>
    <rPh sb="179" eb="180">
      <t>ヒク</t>
    </rPh>
    <rPh sb="181" eb="183">
      <t>スイジュン</t>
    </rPh>
    <phoneticPr fontId="4"/>
  </si>
  <si>
    <t xml:space="preserve">　本市の水道事業においては、有収率も高く収益が安定的に確保され、現在のところ健全な経営状況です。しかし、人口減少の進展に伴う収益の減少や、昭和40年～50年代の拡張工事で大量に布設した老朽管の更新及び重要管路や配水池等の施設の耐震化が課題となっており、今後は経営の厳しさが増すことが予測されます。
　今後の厳しい経営状況に対しては、アセットマネジメントにおける管路等の更新計画とそれを可能にする財政計画を策定し、着実に実行していくことで、持続可能な健全経営を目指します。
</t>
    <rPh sb="20" eb="22">
      <t>シュウエキ</t>
    </rPh>
    <rPh sb="57" eb="59">
      <t>シンテン</t>
    </rPh>
    <rPh sb="117" eb="119">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</si>
</sst>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0.97</c:v>
                </c:pt>
                <c:pt idx="1">
                  <c:v>1.1599999999999999</c:v>
                </c:pt>
                <c:pt idx="2">
                  <c:v>0.49</c:v>
                </c:pt>
                <c:pt idx="3">
                  <c:v>0.21</c:v>
                </c:pt>
                <c:pt idx="4">
                  <c:v>0.73</c:v>
                </c:pt>
              </c:numCache>
            </c:numRef>
          </c:val>
          <c:extLst>
            <c:ext xmlns:c16="http://schemas.microsoft.com/office/drawing/2014/chart" uri="{C3380CC4-5D6E-409C-BE32-E72D297353CC}">
              <c16:uniqueId val="{00000000-0CEA-49F6-986D-383F352429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0CEA-49F6-986D-383F352429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57.34</c:v>
                </c:pt>
                <c:pt idx="1">
                  <c:v>57.21</c:v>
                </c:pt>
                <c:pt idx="2">
                  <c:v>57.97</c:v>
                </c:pt>
                <c:pt idx="3">
                  <c:v>58.05</c:v>
                </c:pt>
                <c:pt idx="4">
                  <c:v>65.2</c:v>
                </c:pt>
              </c:numCache>
            </c:numRef>
          </c:val>
          <c:extLst>
            <c:ext xmlns:c16="http://schemas.microsoft.com/office/drawing/2014/chart" uri="{C3380CC4-5D6E-409C-BE32-E72D297353CC}">
              <c16:uniqueId val="{00000000-BE19-4628-A2D1-2337C304EC8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BE19-4628-A2D1-2337C304EC8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93.38</c:v>
                </c:pt>
                <c:pt idx="1">
                  <c:v>94.1</c:v>
                </c:pt>
                <c:pt idx="2">
                  <c:v>93.26</c:v>
                </c:pt>
                <c:pt idx="3">
                  <c:v>93.62</c:v>
                </c:pt>
                <c:pt idx="4">
                  <c:v>93.02</c:v>
                </c:pt>
              </c:numCache>
            </c:numRef>
          </c:val>
          <c:extLst>
            <c:ext xmlns:c16="http://schemas.microsoft.com/office/drawing/2014/chart" uri="{C3380CC4-5D6E-409C-BE32-E72D297353CC}">
              <c16:uniqueId val="{00000000-D0A8-4086-BB61-06BC18FFDD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D0A8-4086-BB61-06BC18FFDD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106.47</c:v>
                </c:pt>
                <c:pt idx="1">
                  <c:v>106.98</c:v>
                </c:pt>
                <c:pt idx="2">
                  <c:v>106.41</c:v>
                </c:pt>
                <c:pt idx="3">
                  <c:v>110.4</c:v>
                </c:pt>
                <c:pt idx="4">
                  <c:v>109.77</c:v>
                </c:pt>
              </c:numCache>
            </c:numRef>
          </c:val>
          <c:extLst>
            <c:ext xmlns:c16="http://schemas.microsoft.com/office/drawing/2014/chart" uri="{C3380CC4-5D6E-409C-BE32-E72D297353CC}">
              <c16:uniqueId val="{00000000-54CF-4E80-9D6A-0C5FD7D418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54CF-4E80-9D6A-0C5FD7D418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40.72</c:v>
                </c:pt>
                <c:pt idx="1">
                  <c:v>42.17</c:v>
                </c:pt>
                <c:pt idx="2">
                  <c:v>44.67</c:v>
                </c:pt>
                <c:pt idx="3">
                  <c:v>46.14</c:v>
                </c:pt>
                <c:pt idx="4">
                  <c:v>48.04</c:v>
                </c:pt>
              </c:numCache>
            </c:numRef>
          </c:val>
          <c:extLst>
            <c:ext xmlns:c16="http://schemas.microsoft.com/office/drawing/2014/chart" uri="{C3380CC4-5D6E-409C-BE32-E72D297353CC}">
              <c16:uniqueId val="{00000000-00F9-420F-BDD1-3850500DA3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00F9-420F-BDD1-3850500DA3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7.68</c:v>
                </c:pt>
                <c:pt idx="1">
                  <c:v>10.54</c:v>
                </c:pt>
                <c:pt idx="2">
                  <c:v>12.73</c:v>
                </c:pt>
                <c:pt idx="3">
                  <c:v>16.13</c:v>
                </c:pt>
                <c:pt idx="4">
                  <c:v>17.57</c:v>
                </c:pt>
              </c:numCache>
            </c:numRef>
          </c:val>
          <c:extLst>
            <c:ext xmlns:c16="http://schemas.microsoft.com/office/drawing/2014/chart" uri="{C3380CC4-5D6E-409C-BE32-E72D297353CC}">
              <c16:uniqueId val="{00000000-4D9E-4B09-A472-3ACCAD68ADE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4D9E-4B09-A472-3ACCAD68ADE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56-4475-9163-F9C1E7E67D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DE56-4475-9163-F9C1E7E67D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340.67</c:v>
                </c:pt>
                <c:pt idx="1">
                  <c:v>419.64</c:v>
                </c:pt>
                <c:pt idx="2">
                  <c:v>509.86</c:v>
                </c:pt>
                <c:pt idx="3">
                  <c:v>557.27</c:v>
                </c:pt>
                <c:pt idx="4">
                  <c:v>570.03</c:v>
                </c:pt>
              </c:numCache>
            </c:numRef>
          </c:val>
          <c:extLst>
            <c:ext xmlns:c16="http://schemas.microsoft.com/office/drawing/2014/chart" uri="{C3380CC4-5D6E-409C-BE32-E72D297353CC}">
              <c16:uniqueId val="{00000000-EA48-4BC3-9E54-CB5D715152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EA48-4BC3-9E54-CB5D715152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316.95</c:v>
                </c:pt>
                <c:pt idx="1">
                  <c:v>304.54000000000002</c:v>
                </c:pt>
                <c:pt idx="2">
                  <c:v>289.69</c:v>
                </c:pt>
                <c:pt idx="3">
                  <c:v>278.01</c:v>
                </c:pt>
                <c:pt idx="4">
                  <c:v>265.77999999999997</c:v>
                </c:pt>
              </c:numCache>
            </c:numRef>
          </c:val>
          <c:extLst>
            <c:ext xmlns:c16="http://schemas.microsoft.com/office/drawing/2014/chart" uri="{C3380CC4-5D6E-409C-BE32-E72D297353CC}">
              <c16:uniqueId val="{00000000-E6D1-4BB0-A4AD-5CF0C8F58B6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E6D1-4BB0-A4AD-5CF0C8F58B6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101.84</c:v>
                </c:pt>
                <c:pt idx="1">
                  <c:v>101.92</c:v>
                </c:pt>
                <c:pt idx="2">
                  <c:v>101.88</c:v>
                </c:pt>
                <c:pt idx="3">
                  <c:v>105.87</c:v>
                </c:pt>
                <c:pt idx="4">
                  <c:v>105.89</c:v>
                </c:pt>
              </c:numCache>
            </c:numRef>
          </c:val>
          <c:extLst>
            <c:ext xmlns:c16="http://schemas.microsoft.com/office/drawing/2014/chart" uri="{C3380CC4-5D6E-409C-BE32-E72D297353CC}">
              <c16:uniqueId val="{00000000-05B7-4B26-8CF9-4FA9F013A26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05B7-4B26-8CF9-4FA9F013A26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162.59</c:v>
                </c:pt>
                <c:pt idx="1">
                  <c:v>162.49</c:v>
                </c:pt>
                <c:pt idx="2">
                  <c:v>162.88999999999999</c:v>
                </c:pt>
                <c:pt idx="3">
                  <c:v>156.80000000000001</c:v>
                </c:pt>
                <c:pt idx="4">
                  <c:v>157.01</c:v>
                </c:pt>
              </c:numCache>
            </c:numRef>
          </c:val>
          <c:extLst>
            <c:ext xmlns:c16="http://schemas.microsoft.com/office/drawing/2014/chart" uri="{C3380CC4-5D6E-409C-BE32-E72D297353CC}">
              <c16:uniqueId val="{00000000-90A6-41F8-872B-153CDC83DCE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90A6-41F8-872B-153CDC83DCE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57"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滋賀県　近江八幡市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82092</v>
      </c>
      <c r="AM8" s="71"/>
      <c r="AN8" s="71"/>
      <c r="AO8" s="71"/>
      <c r="AP8" s="71"/>
      <c r="AQ8" s="71"/>
      <c r="AR8" s="71"/>
      <c r="AS8" s="71"/>
      <c r="AT8" s="67">
        <f>データ!$S$6</f>
        <v>177.45</v>
      </c>
      <c r="AU8" s="68"/>
      <c r="AV8" s="68"/>
      <c r="AW8" s="68"/>
      <c r="AX8" s="68"/>
      <c r="AY8" s="68"/>
      <c r="AZ8" s="68"/>
      <c r="BA8" s="68"/>
      <c r="BB8" s="70">
        <f>データ!$T$6</f>
        <v>462.62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71.569999999999993</v>
      </c>
      <c r="J10" s="68"/>
      <c r="K10" s="68"/>
      <c r="L10" s="68"/>
      <c r="M10" s="68"/>
      <c r="N10" s="68"/>
      <c r="O10" s="69"/>
      <c r="P10" s="70">
        <f>データ!$P$6</f>
        <v>99.6</v>
      </c>
      <c r="Q10" s="70"/>
      <c r="R10" s="70"/>
      <c r="S10" s="70"/>
      <c r="T10" s="70"/>
      <c r="U10" s="70"/>
      <c r="V10" s="70"/>
      <c r="W10" s="71">
        <f>データ!$Q$6</f>
        <v>3047</v>
      </c>
      <c r="X10" s="71"/>
      <c r="Y10" s="71"/>
      <c r="Z10" s="71"/>
      <c r="AA10" s="71"/>
      <c r="AB10" s="71"/>
      <c r="AC10" s="71"/>
      <c r="AD10" s="2"/>
      <c r="AE10" s="2"/>
      <c r="AF10" s="2"/>
      <c r="AG10" s="2"/>
      <c r="AH10" s="4"/>
      <c r="AI10" s="4"/>
      <c r="AJ10" s="4"/>
      <c r="AK10" s="4"/>
      <c r="AL10" s="71">
        <f>データ!$U$6</f>
        <v>81693</v>
      </c>
      <c r="AM10" s="71"/>
      <c r="AN10" s="71"/>
      <c r="AO10" s="71"/>
      <c r="AP10" s="71"/>
      <c r="AQ10" s="71"/>
      <c r="AR10" s="71"/>
      <c r="AS10" s="71"/>
      <c r="AT10" s="67">
        <f>データ!$V$6</f>
        <v>92.3</v>
      </c>
      <c r="AU10" s="68"/>
      <c r="AV10" s="68"/>
      <c r="AW10" s="68"/>
      <c r="AX10" s="68"/>
      <c r="AY10" s="68"/>
      <c r="AZ10" s="68"/>
      <c r="BA10" s="68"/>
      <c r="BB10" s="70">
        <f>データ!$W$6</f>
        <v>885.08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37nx6mHpQ6lE3b5tsww2peBeYgcY87OS6UAhcjABc017QqpYktmQt8NdEgts7GIgdfQ8qENkUkdxMt0adNg1zw==" saltValue="Cc/ghcFk+myzji7NX0fVG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252042</v>
      </c>
      <c r="D6" s="34">
        <f t="shared" si="3"/>
        <v>46</v>
      </c>
      <c r="E6" s="34">
        <f t="shared" si="3"/>
        <v>1</v>
      </c>
      <c r="F6" s="34">
        <f t="shared" si="3"/>
        <v>0</v>
      </c>
      <c r="G6" s="34">
        <f t="shared" si="3"/>
        <v>1</v>
      </c>
      <c r="H6" s="34" t="str">
        <f t="shared" si="3"/>
        <v>滋賀県　近江八幡市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71.569999999999993</v>
      </c>
      <c r="P6" s="35">
        <f t="shared" si="3"/>
        <v>99.6</v>
      </c>
      <c r="Q6" s="35">
        <f t="shared" si="3"/>
        <v>3047</v>
      </c>
      <c r="R6" s="35">
        <f t="shared" si="3"/>
        <v>82092</v>
      </c>
      <c r="S6" s="35">
        <f t="shared" si="3"/>
        <v>177.45</v>
      </c>
      <c r="T6" s="35">
        <f t="shared" si="3"/>
        <v>462.62</v>
      </c>
      <c r="U6" s="35">
        <f t="shared" si="3"/>
        <v>81693</v>
      </c>
      <c r="V6" s="35">
        <f t="shared" si="3"/>
        <v>92.3</v>
      </c>
      <c r="W6" s="35">
        <f t="shared" si="3"/>
        <v>885.08</v>
      </c>
      <c r="X6" s="36">
        <f>IF(X7="",NA(),X7)</f>
        <v>106.47</v>
      </c>
      <c r="Y6" s="36">
        <f t="shared" ref="Y6:AG6" si="4">IF(Y7="",NA(),Y7)</f>
        <v>106.98</v>
      </c>
      <c r="Z6" s="36">
        <f t="shared" si="4"/>
        <v>106.41</v>
      </c>
      <c r="AA6" s="36">
        <f t="shared" si="4"/>
        <v>110.4</v>
      </c>
      <c r="AB6" s="36">
        <f t="shared" si="4"/>
        <v>109.77</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340.67</v>
      </c>
      <c r="AU6" s="36">
        <f t="shared" ref="AU6:BC6" si="6">IF(AU7="",NA(),AU7)</f>
        <v>419.64</v>
      </c>
      <c r="AV6" s="36">
        <f t="shared" si="6"/>
        <v>509.86</v>
      </c>
      <c r="AW6" s="36">
        <f t="shared" si="6"/>
        <v>557.27</v>
      </c>
      <c r="AX6" s="36">
        <f t="shared" si="6"/>
        <v>570.03</v>
      </c>
      <c r="AY6" s="36">
        <f t="shared" si="6"/>
        <v>346.59</v>
      </c>
      <c r="AZ6" s="36">
        <f t="shared" si="6"/>
        <v>357.82</v>
      </c>
      <c r="BA6" s="36">
        <f t="shared" si="6"/>
        <v>355.5</v>
      </c>
      <c r="BB6" s="36">
        <f t="shared" si="6"/>
        <v>349.83</v>
      </c>
      <c r="BC6" s="36">
        <f t="shared" si="6"/>
        <v>360.86</v>
      </c>
      <c r="BD6" s="35" t="str">
        <f>IF(BD7="","",IF(BD7="-","【-】","【"&amp;SUBSTITUTE(TEXT(BD7,"#,##0.00"),"-","△")&amp;"】"))</f>
        <v>【264.97】</v>
      </c>
      <c r="BE6" s="36">
        <f>IF(BE7="",NA(),BE7)</f>
        <v>316.95</v>
      </c>
      <c r="BF6" s="36">
        <f t="shared" ref="BF6:BN6" si="7">IF(BF7="",NA(),BF7)</f>
        <v>304.54000000000002</v>
      </c>
      <c r="BG6" s="36">
        <f t="shared" si="7"/>
        <v>289.69</v>
      </c>
      <c r="BH6" s="36">
        <f t="shared" si="7"/>
        <v>278.01</v>
      </c>
      <c r="BI6" s="36">
        <f t="shared" si="7"/>
        <v>265.77999999999997</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101.84</v>
      </c>
      <c r="BQ6" s="36">
        <f t="shared" ref="BQ6:BY6" si="8">IF(BQ7="",NA(),BQ7)</f>
        <v>101.92</v>
      </c>
      <c r="BR6" s="36">
        <f t="shared" si="8"/>
        <v>101.88</v>
      </c>
      <c r="BS6" s="36">
        <f t="shared" si="8"/>
        <v>105.87</v>
      </c>
      <c r="BT6" s="36">
        <f t="shared" si="8"/>
        <v>105.89</v>
      </c>
      <c r="BU6" s="36">
        <f t="shared" si="8"/>
        <v>105.71</v>
      </c>
      <c r="BV6" s="36">
        <f t="shared" si="8"/>
        <v>106.01</v>
      </c>
      <c r="BW6" s="36">
        <f t="shared" si="8"/>
        <v>104.57</v>
      </c>
      <c r="BX6" s="36">
        <f t="shared" si="8"/>
        <v>103.54</v>
      </c>
      <c r="BY6" s="36">
        <f t="shared" si="8"/>
        <v>103.32</v>
      </c>
      <c r="BZ6" s="35" t="str">
        <f>IF(BZ7="","",IF(BZ7="-","【-】","【"&amp;SUBSTITUTE(TEXT(BZ7,"#,##0.00"),"-","△")&amp;"】"))</f>
        <v>【103.24】</v>
      </c>
      <c r="CA6" s="36">
        <f>IF(CA7="",NA(),CA7)</f>
        <v>162.59</v>
      </c>
      <c r="CB6" s="36">
        <f t="shared" ref="CB6:CJ6" si="9">IF(CB7="",NA(),CB7)</f>
        <v>162.49</v>
      </c>
      <c r="CC6" s="36">
        <f t="shared" si="9"/>
        <v>162.88999999999999</v>
      </c>
      <c r="CD6" s="36">
        <f t="shared" si="9"/>
        <v>156.80000000000001</v>
      </c>
      <c r="CE6" s="36">
        <f t="shared" si="9"/>
        <v>157.01</v>
      </c>
      <c r="CF6" s="36">
        <f t="shared" si="9"/>
        <v>162.15</v>
      </c>
      <c r="CG6" s="36">
        <f t="shared" si="9"/>
        <v>162.24</v>
      </c>
      <c r="CH6" s="36">
        <f t="shared" si="9"/>
        <v>165.47</v>
      </c>
      <c r="CI6" s="36">
        <f t="shared" si="9"/>
        <v>167.46</v>
      </c>
      <c r="CJ6" s="36">
        <f t="shared" si="9"/>
        <v>168.56</v>
      </c>
      <c r="CK6" s="35" t="str">
        <f>IF(CK7="","",IF(CK7="-","【-】","【"&amp;SUBSTITUTE(TEXT(CK7,"#,##0.00"),"-","△")&amp;"】"))</f>
        <v>【168.38】</v>
      </c>
      <c r="CL6" s="36">
        <f>IF(CL7="",NA(),CL7)</f>
        <v>57.34</v>
      </c>
      <c r="CM6" s="36">
        <f t="shared" ref="CM6:CU6" si="10">IF(CM7="",NA(),CM7)</f>
        <v>57.21</v>
      </c>
      <c r="CN6" s="36">
        <f t="shared" si="10"/>
        <v>57.97</v>
      </c>
      <c r="CO6" s="36">
        <f t="shared" si="10"/>
        <v>58.05</v>
      </c>
      <c r="CP6" s="36">
        <f t="shared" si="10"/>
        <v>65.2</v>
      </c>
      <c r="CQ6" s="36">
        <f t="shared" si="10"/>
        <v>59.34</v>
      </c>
      <c r="CR6" s="36">
        <f t="shared" si="10"/>
        <v>59.11</v>
      </c>
      <c r="CS6" s="36">
        <f t="shared" si="10"/>
        <v>59.74</v>
      </c>
      <c r="CT6" s="36">
        <f t="shared" si="10"/>
        <v>59.46</v>
      </c>
      <c r="CU6" s="36">
        <f t="shared" si="10"/>
        <v>59.51</v>
      </c>
      <c r="CV6" s="35" t="str">
        <f>IF(CV7="","",IF(CV7="-","【-】","【"&amp;SUBSTITUTE(TEXT(CV7,"#,##0.00"),"-","△")&amp;"】"))</f>
        <v>【60.00】</v>
      </c>
      <c r="CW6" s="36">
        <f>IF(CW7="",NA(),CW7)</f>
        <v>93.38</v>
      </c>
      <c r="CX6" s="36">
        <f t="shared" ref="CX6:DF6" si="11">IF(CX7="",NA(),CX7)</f>
        <v>94.1</v>
      </c>
      <c r="CY6" s="36">
        <f t="shared" si="11"/>
        <v>93.26</v>
      </c>
      <c r="CZ6" s="36">
        <f t="shared" si="11"/>
        <v>93.62</v>
      </c>
      <c r="DA6" s="36">
        <f t="shared" si="11"/>
        <v>93.02</v>
      </c>
      <c r="DB6" s="36">
        <f t="shared" si="11"/>
        <v>87.74</v>
      </c>
      <c r="DC6" s="36">
        <f t="shared" si="11"/>
        <v>87.91</v>
      </c>
      <c r="DD6" s="36">
        <f t="shared" si="11"/>
        <v>87.28</v>
      </c>
      <c r="DE6" s="36">
        <f t="shared" si="11"/>
        <v>87.41</v>
      </c>
      <c r="DF6" s="36">
        <f t="shared" si="11"/>
        <v>87.08</v>
      </c>
      <c r="DG6" s="35" t="str">
        <f>IF(DG7="","",IF(DG7="-","【-】","【"&amp;SUBSTITUTE(TEXT(DG7,"#,##0.00"),"-","△")&amp;"】"))</f>
        <v>【89.80】</v>
      </c>
      <c r="DH6" s="36">
        <f>IF(DH7="",NA(),DH7)</f>
        <v>40.72</v>
      </c>
      <c r="DI6" s="36">
        <f t="shared" ref="DI6:DQ6" si="12">IF(DI7="",NA(),DI7)</f>
        <v>42.17</v>
      </c>
      <c r="DJ6" s="36">
        <f t="shared" si="12"/>
        <v>44.67</v>
      </c>
      <c r="DK6" s="36">
        <f t="shared" si="12"/>
        <v>46.14</v>
      </c>
      <c r="DL6" s="36">
        <f t="shared" si="12"/>
        <v>48.04</v>
      </c>
      <c r="DM6" s="36">
        <f t="shared" si="12"/>
        <v>46.27</v>
      </c>
      <c r="DN6" s="36">
        <f t="shared" si="12"/>
        <v>46.88</v>
      </c>
      <c r="DO6" s="36">
        <f t="shared" si="12"/>
        <v>46.94</v>
      </c>
      <c r="DP6" s="36">
        <f t="shared" si="12"/>
        <v>47.62</v>
      </c>
      <c r="DQ6" s="36">
        <f t="shared" si="12"/>
        <v>48.55</v>
      </c>
      <c r="DR6" s="35" t="str">
        <f>IF(DR7="","",IF(DR7="-","【-】","【"&amp;SUBSTITUTE(TEXT(DR7,"#,##0.00"),"-","△")&amp;"】"))</f>
        <v>【49.59】</v>
      </c>
      <c r="DS6" s="36">
        <f>IF(DS7="",NA(),DS7)</f>
        <v>7.68</v>
      </c>
      <c r="DT6" s="36">
        <f t="shared" ref="DT6:EB6" si="13">IF(DT7="",NA(),DT7)</f>
        <v>10.54</v>
      </c>
      <c r="DU6" s="36">
        <f t="shared" si="13"/>
        <v>12.73</v>
      </c>
      <c r="DV6" s="36">
        <f t="shared" si="13"/>
        <v>16.13</v>
      </c>
      <c r="DW6" s="36">
        <f t="shared" si="13"/>
        <v>17.57</v>
      </c>
      <c r="DX6" s="36">
        <f t="shared" si="13"/>
        <v>10.93</v>
      </c>
      <c r="DY6" s="36">
        <f t="shared" si="13"/>
        <v>13.39</v>
      </c>
      <c r="DZ6" s="36">
        <f t="shared" si="13"/>
        <v>14.48</v>
      </c>
      <c r="EA6" s="36">
        <f t="shared" si="13"/>
        <v>16.27</v>
      </c>
      <c r="EB6" s="36">
        <f t="shared" si="13"/>
        <v>17.11</v>
      </c>
      <c r="EC6" s="35" t="str">
        <f>IF(EC7="","",IF(EC7="-","【-】","【"&amp;SUBSTITUTE(TEXT(EC7,"#,##0.00"),"-","△")&amp;"】"))</f>
        <v>【19.44】</v>
      </c>
      <c r="ED6" s="36">
        <f>IF(ED7="",NA(),ED7)</f>
        <v>0.97</v>
      </c>
      <c r="EE6" s="36">
        <f t="shared" ref="EE6:EM6" si="14">IF(EE7="",NA(),EE7)</f>
        <v>1.1599999999999999</v>
      </c>
      <c r="EF6" s="36">
        <f t="shared" si="14"/>
        <v>0.49</v>
      </c>
      <c r="EG6" s="36">
        <f t="shared" si="14"/>
        <v>0.21</v>
      </c>
      <c r="EH6" s="36">
        <f t="shared" si="14"/>
        <v>0.73</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252042</v>
      </c>
      <c r="D7" s="38">
        <v>46</v>
      </c>
      <c r="E7" s="38">
        <v>1</v>
      </c>
      <c r="F7" s="38">
        <v>0</v>
      </c>
      <c r="G7" s="38">
        <v>1</v>
      </c>
      <c r="H7" s="38" t="s">
        <v>93</v>
      </c>
      <c r="I7" s="38" t="s">
        <v>94</v>
      </c>
      <c r="J7" s="38" t="s">
        <v>95</v>
      </c>
      <c r="K7" s="38" t="s">
        <v>96</v>
      </c>
      <c r="L7" s="38" t="s">
        <v>97</v>
      </c>
      <c r="M7" s="38" t="s">
        <v>98</v>
      </c>
      <c r="N7" s="39" t="s">
        <v>99</v>
      </c>
      <c r="O7" s="39">
        <v>71.569999999999993</v>
      </c>
      <c r="P7" s="39">
        <v>99.6</v>
      </c>
      <c r="Q7" s="39">
        <v>3047</v>
      </c>
      <c r="R7" s="39">
        <v>82092</v>
      </c>
      <c r="S7" s="39">
        <v>177.45</v>
      </c>
      <c r="T7" s="39">
        <v>462.62</v>
      </c>
      <c r="U7" s="39">
        <v>81693</v>
      </c>
      <c r="V7" s="39">
        <v>92.3</v>
      </c>
      <c r="W7" s="39">
        <v>885.08</v>
      </c>
      <c r="X7" s="39">
        <v>106.47</v>
      </c>
      <c r="Y7" s="39">
        <v>106.98</v>
      </c>
      <c r="Z7" s="39">
        <v>106.41</v>
      </c>
      <c r="AA7" s="39">
        <v>110.4</v>
      </c>
      <c r="AB7" s="39">
        <v>109.77</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340.67</v>
      </c>
      <c r="AU7" s="39">
        <v>419.64</v>
      </c>
      <c r="AV7" s="39">
        <v>509.86</v>
      </c>
      <c r="AW7" s="39">
        <v>557.27</v>
      </c>
      <c r="AX7" s="39">
        <v>570.03</v>
      </c>
      <c r="AY7" s="39">
        <v>346.59</v>
      </c>
      <c r="AZ7" s="39">
        <v>357.82</v>
      </c>
      <c r="BA7" s="39">
        <v>355.5</v>
      </c>
      <c r="BB7" s="39">
        <v>349.83</v>
      </c>
      <c r="BC7" s="39">
        <v>360.86</v>
      </c>
      <c r="BD7" s="39">
        <v>264.97000000000003</v>
      </c>
      <c r="BE7" s="39">
        <v>316.95</v>
      </c>
      <c r="BF7" s="39">
        <v>304.54000000000002</v>
      </c>
      <c r="BG7" s="39">
        <v>289.69</v>
      </c>
      <c r="BH7" s="39">
        <v>278.01</v>
      </c>
      <c r="BI7" s="39">
        <v>265.77999999999997</v>
      </c>
      <c r="BJ7" s="39">
        <v>312.02999999999997</v>
      </c>
      <c r="BK7" s="39">
        <v>307.45999999999998</v>
      </c>
      <c r="BL7" s="39">
        <v>312.58</v>
      </c>
      <c r="BM7" s="39">
        <v>314.87</v>
      </c>
      <c r="BN7" s="39">
        <v>309.27999999999997</v>
      </c>
      <c r="BO7" s="39">
        <v>266.61</v>
      </c>
      <c r="BP7" s="39">
        <v>101.84</v>
      </c>
      <c r="BQ7" s="39">
        <v>101.92</v>
      </c>
      <c r="BR7" s="39">
        <v>101.88</v>
      </c>
      <c r="BS7" s="39">
        <v>105.87</v>
      </c>
      <c r="BT7" s="39">
        <v>105.89</v>
      </c>
      <c r="BU7" s="39">
        <v>105.71</v>
      </c>
      <c r="BV7" s="39">
        <v>106.01</v>
      </c>
      <c r="BW7" s="39">
        <v>104.57</v>
      </c>
      <c r="BX7" s="39">
        <v>103.54</v>
      </c>
      <c r="BY7" s="39">
        <v>103.32</v>
      </c>
      <c r="BZ7" s="39">
        <v>103.24</v>
      </c>
      <c r="CA7" s="39">
        <v>162.59</v>
      </c>
      <c r="CB7" s="39">
        <v>162.49</v>
      </c>
      <c r="CC7" s="39">
        <v>162.88999999999999</v>
      </c>
      <c r="CD7" s="39">
        <v>156.80000000000001</v>
      </c>
      <c r="CE7" s="39">
        <v>157.01</v>
      </c>
      <c r="CF7" s="39">
        <v>162.15</v>
      </c>
      <c r="CG7" s="39">
        <v>162.24</v>
      </c>
      <c r="CH7" s="39">
        <v>165.47</v>
      </c>
      <c r="CI7" s="39">
        <v>167.46</v>
      </c>
      <c r="CJ7" s="39">
        <v>168.56</v>
      </c>
      <c r="CK7" s="39">
        <v>168.38</v>
      </c>
      <c r="CL7" s="39">
        <v>57.34</v>
      </c>
      <c r="CM7" s="39">
        <v>57.21</v>
      </c>
      <c r="CN7" s="39">
        <v>57.97</v>
      </c>
      <c r="CO7" s="39">
        <v>58.05</v>
      </c>
      <c r="CP7" s="39">
        <v>65.2</v>
      </c>
      <c r="CQ7" s="39">
        <v>59.34</v>
      </c>
      <c r="CR7" s="39">
        <v>59.11</v>
      </c>
      <c r="CS7" s="39">
        <v>59.74</v>
      </c>
      <c r="CT7" s="39">
        <v>59.46</v>
      </c>
      <c r="CU7" s="39">
        <v>59.51</v>
      </c>
      <c r="CV7" s="39">
        <v>60</v>
      </c>
      <c r="CW7" s="39">
        <v>93.38</v>
      </c>
      <c r="CX7" s="39">
        <v>94.1</v>
      </c>
      <c r="CY7" s="39">
        <v>93.26</v>
      </c>
      <c r="CZ7" s="39">
        <v>93.62</v>
      </c>
      <c r="DA7" s="39">
        <v>93.02</v>
      </c>
      <c r="DB7" s="39">
        <v>87.74</v>
      </c>
      <c r="DC7" s="39">
        <v>87.91</v>
      </c>
      <c r="DD7" s="39">
        <v>87.28</v>
      </c>
      <c r="DE7" s="39">
        <v>87.41</v>
      </c>
      <c r="DF7" s="39">
        <v>87.08</v>
      </c>
      <c r="DG7" s="39">
        <v>89.8</v>
      </c>
      <c r="DH7" s="39">
        <v>40.72</v>
      </c>
      <c r="DI7" s="39">
        <v>42.17</v>
      </c>
      <c r="DJ7" s="39">
        <v>44.67</v>
      </c>
      <c r="DK7" s="39">
        <v>46.14</v>
      </c>
      <c r="DL7" s="39">
        <v>48.04</v>
      </c>
      <c r="DM7" s="39">
        <v>46.27</v>
      </c>
      <c r="DN7" s="39">
        <v>46.88</v>
      </c>
      <c r="DO7" s="39">
        <v>46.94</v>
      </c>
      <c r="DP7" s="39">
        <v>47.62</v>
      </c>
      <c r="DQ7" s="39">
        <v>48.55</v>
      </c>
      <c r="DR7" s="39">
        <v>49.59</v>
      </c>
      <c r="DS7" s="39">
        <v>7.68</v>
      </c>
      <c r="DT7" s="39">
        <v>10.54</v>
      </c>
      <c r="DU7" s="39">
        <v>12.73</v>
      </c>
      <c r="DV7" s="39">
        <v>16.13</v>
      </c>
      <c r="DW7" s="39">
        <v>17.57</v>
      </c>
      <c r="DX7" s="39">
        <v>10.93</v>
      </c>
      <c r="DY7" s="39">
        <v>13.39</v>
      </c>
      <c r="DZ7" s="39">
        <v>14.48</v>
      </c>
      <c r="EA7" s="39">
        <v>16.27</v>
      </c>
      <c r="EB7" s="39">
        <v>17.11</v>
      </c>
      <c r="EC7" s="39">
        <v>19.440000000000001</v>
      </c>
      <c r="ED7" s="39">
        <v>0.97</v>
      </c>
      <c r="EE7" s="39">
        <v>1.1599999999999999</v>
      </c>
      <c r="EF7" s="39">
        <v>0.49</v>
      </c>
      <c r="EG7" s="39">
        <v>0.21</v>
      </c>
      <c r="EH7" s="39">
        <v>0.73</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8man69059</cp:lastModifiedBy>
  <cp:lastPrinted>2021-01-22T03:19:32Z</cp:lastPrinted>
  <dcterms:created xsi:type="dcterms:W3CDTF">2020-12-04T02:10:45Z</dcterms:created>
  <dcterms:modified xsi:type="dcterms:W3CDTF">2021-01-25T06:36:16Z</dcterms:modified>
  <cp:category/>
</cp:coreProperties>
</file>