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8MAN69~1\APPDATA\LOCAL\TEMP\SOWDIR0\"/>
    </mc:Choice>
  </mc:AlternateContent>
  <workbookProtection workbookAlgorithmName="SHA-512" workbookHashValue="9GZmo0fAOP+ulLFavMa11IkEIlUUl4NEhYVPk5lmw+XwYphuabvvppXFzZ43y+RUadWqdBwENLm8N2AmjSxRbg==" workbookSaltValue="VTBHa5lViX2cx+NO5FXU4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D10" i="4"/>
  <c r="P10" i="4"/>
  <c r="B10" i="4"/>
  <c r="AT8" i="4"/>
  <c r="W8" i="4"/>
  <c r="P8" i="4"/>
  <c r="B6" i="4"/>
</calcChain>
</file>

<file path=xl/sharedStrings.xml><?xml version="1.0" encoding="utf-8"?>
<sst xmlns="http://schemas.openxmlformats.org/spreadsheetml/2006/main" count="275" uniqueCount="116">
  <si>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</si>
  <si>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</si>
  <si>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</si>
  <si>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</si>
  <si>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</si>
  <si>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</si>
  <si>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</si>
  <si>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</si>
  <si>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</si>
  <si>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</si>
  <si>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</si>
  <si>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</si>
  <si>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</si>
  <si>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</si>
  <si>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</si>
  <si>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</si>
  <si>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</si>
  <si>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</si>
  <si>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</si>
  <si>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</si>
  <si>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</si>
  <si>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</si>
  <si>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</si>
  <si>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</si>
  <si>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</si>
  <si>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</si>
  <si>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</si>
  <si>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</si>
  <si>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</si>
  <si>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</si>
  <si>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</si>
  <si>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</si>
  <si>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</si>
  <si>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</si>
  <si>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</si>
  <si>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</si>
  <si>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</si>
  <si>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</si>
  <si>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</si>
  <si>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</si>
  <si>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</si>
  <si>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</si>
  <si>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</si>
  <si>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</si>
  <si>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</si>
  <si>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</si>
  <si>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</si>
  <si>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</si>
  <si>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</si>
  <si>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</si>
  <si>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</si>
  <si>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</si>
  <si>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</si>
  <si>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</si>
  <si>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</si>
  <si>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</si>
  <si>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</si>
  <si>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</si>
  <si>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</si>
  <si>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</si>
  <si>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</si>
  <si>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</si>
  <si>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</si>
  <si>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</si>
  <si>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</si>
  <si>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</si>
  <si>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</si>
  <si>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</si>
  <si>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</si>
  <si>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</si>
  <si>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</si>
  <si>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</si>
  <si>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</si>
  <si>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</si>
  <si>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</si>
  <si>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</si>
  <si>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</si>
  <si>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</si>
  <si>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</si>
  <si>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</si>
  <si>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</si>
  <si>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</si>
  <si>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</si>
  <si>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</si>
  <si>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</si>
  <si>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</si>
  <si>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</si>
  <si>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</si>
  <si>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</si>
  <si>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</si>
  <si>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</si>
  <si>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</si>
  <si>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</si>
  <si>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</si>
  <si>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</si>
  <si>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近江八幡市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</si>
  <si>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</si>
  <si>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</si>
  <si>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</si>
  <si>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</si>
  <si>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</si>
  <si>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</si>
  <si>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</si>
  <si>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</si>
  <si>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</si>
  <si>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</si>
  <si>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</si>
  <si>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</si>
  <si>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</si>
  <si>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</si>
  <si>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</si>
  <si>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</si>
  <si>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</si>
  <si>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本市の下水道事業は、平成29年度より地方公営企業法を適用したことにより、数値はH29からとなっています。
　①経常収支比率は、収益の不足分を繰入金にて賄っているため、100％を超え黒字となっています。
　②累積欠損金はありません。
　③短期的な債務に対する支払い能力を表す流動比率は、100％を大きく下回っています。企業債の償還に係る現金の不足を繰入金で賄っているため今後もこの状況が当面続くことが見込まれます。
　④事業規模（収益）に対する企業債残高の比率は、当初整備から新たな借入を実施しておらず償還の進行により、類似団体よりも低い比率です。
　⑤費用に対する使用料収入の割合を示す経費回収率は、使用料で賄うべき維持管理費に対して使用料が不足しているため、100％を下回っています。
　⑥有収水量1㎥あたりの費用を表す汚水処理原価は、企業債に係る利子負担が少ないこともあり、類似団体平均を下回っています。
　⑦施設利用率は類似団体を上回っており、現在のところ効率的な利用が出来ています。
　⑧水洗化率は、整備当初に地元整備地区との協議・理解を重ね、早期に水洗化率が向上したことが類似団体平均を上回っている要因ですが、今後人口減少が見込まれるため、使用料も減少が見込まれます。</t>
    <rPh sb="174" eb="176">
      <t>クリイレ</t>
    </rPh>
    <rPh sb="176" eb="177">
      <t>キン</t>
    </rPh>
    <rPh sb="496" eb="498">
      <t>ヘイキン</t>
    </rPh>
    <phoneticPr fontId="4"/>
  </si>
  <si>
    <t>　固定資産については、H29期首現在の簿価で新たに会計をスタート（フレッシュスタート）していますので、
　①有形固定資産減価償却率は3年分の減価償却費で算定されています。早期に法適用をしている団体が平均値を押し上げていることから、低い値となっています。
　②管渠老朽化率については、事業を開始して30年程度で法定耐用年数を超える管渠がないため、0％です。
　③管渠改善率は、更新や老朽化対策を要する管渠が無かったため、0％です。。
　管渠の建設時期が集中しているため、今後更新需要が集中して到来すると予想されます。よって現在、策定中の経営戦略の中で、適切な施設整備計画を策定することが重要です。</t>
    <rPh sb="101" eb="102">
      <t>アタイ</t>
    </rPh>
    <rPh sb="115" eb="116">
      <t>ヒク</t>
    </rPh>
    <rPh sb="117" eb="118">
      <t>アタイ</t>
    </rPh>
    <rPh sb="241" eb="243">
      <t>シュウチュウ</t>
    </rPh>
    <phoneticPr fontId="4"/>
  </si>
  <si>
    <t>　平成29年度より公営企業会計へ移行したことにより、経営状況の「見える化」が進みました。左記の指標等有益な情報を活用し、適切な事業運営を行っていきます。
　その経営状況については、費用のうち使用料で賄うべき維持管理費に対して使用料が不足しているため、経費回収率も100％に達しておらず、不足分は一般会計からの繰入金で賄っている状況です。また、人口減少により、今後は料金収入の減少が見込まれている状況です。
　現在、令和2年度中の完成を目指して経営戦略を策定中ですが、策定後も継続的にフォローアップしていきます。
　</t>
    <rPh sb="147" eb="149">
      <t>イッパン</t>
    </rPh>
    <rPh sb="149" eb="151">
      <t>カイケイ</t>
    </rPh>
    <rPh sb="233" eb="235">
      <t>サクテイ</t>
    </rPh>
    <rPh sb="235" eb="236">
      <t>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</si>
</sst>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E00-4D7A-B28F-F0F99114C4D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3E00-4D7A-B28F-F0F99114C4D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66.52</c:v>
                </c:pt>
                <c:pt idx="3">
                  <c:v>66.52</c:v>
                </c:pt>
                <c:pt idx="4">
                  <c:v>68.72</c:v>
                </c:pt>
              </c:numCache>
            </c:numRef>
          </c:val>
          <c:extLst>
            <c:ext xmlns:c16="http://schemas.microsoft.com/office/drawing/2014/chart" uri="{C3380CC4-5D6E-409C-BE32-E72D297353CC}">
              <c16:uniqueId val="{00000000-1F02-415F-9A78-62426803C08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51.75</c:v>
                </c:pt>
                <c:pt idx="3">
                  <c:v>50.68</c:v>
                </c:pt>
                <c:pt idx="4">
                  <c:v>50.14</c:v>
                </c:pt>
              </c:numCache>
            </c:numRef>
          </c:val>
          <c:smooth val="0"/>
          <c:extLst>
            <c:ext xmlns:c16="http://schemas.microsoft.com/office/drawing/2014/chart" uri="{C3380CC4-5D6E-409C-BE32-E72D297353CC}">
              <c16:uniqueId val="{00000001-1F02-415F-9A78-62426803C08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94.89</c:v>
                </c:pt>
                <c:pt idx="3">
                  <c:v>95.4</c:v>
                </c:pt>
                <c:pt idx="4">
                  <c:v>95.55</c:v>
                </c:pt>
              </c:numCache>
            </c:numRef>
          </c:val>
          <c:extLst>
            <c:ext xmlns:c16="http://schemas.microsoft.com/office/drawing/2014/chart" uri="{C3380CC4-5D6E-409C-BE32-E72D297353CC}">
              <c16:uniqueId val="{00000000-29C2-4439-81D1-B24771DD339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84.84</c:v>
                </c:pt>
                <c:pt idx="3">
                  <c:v>84.86</c:v>
                </c:pt>
                <c:pt idx="4">
                  <c:v>84.98</c:v>
                </c:pt>
              </c:numCache>
            </c:numRef>
          </c:val>
          <c:smooth val="0"/>
          <c:extLst>
            <c:ext xmlns:c16="http://schemas.microsoft.com/office/drawing/2014/chart" uri="{C3380CC4-5D6E-409C-BE32-E72D297353CC}">
              <c16:uniqueId val="{00000001-29C2-4439-81D1-B24771DD339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101.67</c:v>
                </c:pt>
                <c:pt idx="3">
                  <c:v>104.5</c:v>
                </c:pt>
                <c:pt idx="4">
                  <c:v>100.86</c:v>
                </c:pt>
              </c:numCache>
            </c:numRef>
          </c:val>
          <c:extLst>
            <c:ext xmlns:c16="http://schemas.microsoft.com/office/drawing/2014/chart" uri="{C3380CC4-5D6E-409C-BE32-E72D297353CC}">
              <c16:uniqueId val="{00000000-C320-43A7-A8AF-64E8D18FED8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100.95</c:v>
                </c:pt>
                <c:pt idx="3">
                  <c:v>101.77</c:v>
                </c:pt>
                <c:pt idx="4">
                  <c:v>103.6</c:v>
                </c:pt>
              </c:numCache>
            </c:numRef>
          </c:val>
          <c:smooth val="0"/>
          <c:extLst>
            <c:ext xmlns:c16="http://schemas.microsoft.com/office/drawing/2014/chart" uri="{C3380CC4-5D6E-409C-BE32-E72D297353CC}">
              <c16:uniqueId val="{00000001-C320-43A7-A8AF-64E8D18FED8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6.04</c:v>
                </c:pt>
                <c:pt idx="3">
                  <c:v>12.09</c:v>
                </c:pt>
                <c:pt idx="4">
                  <c:v>15.13</c:v>
                </c:pt>
              </c:numCache>
            </c:numRef>
          </c:val>
          <c:extLst>
            <c:ext xmlns:c16="http://schemas.microsoft.com/office/drawing/2014/chart" uri="{C3380CC4-5D6E-409C-BE32-E72D297353CC}">
              <c16:uniqueId val="{00000000-B6A4-46A6-B02A-FF1F408B320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24.87</c:v>
                </c:pt>
                <c:pt idx="3">
                  <c:v>24.13</c:v>
                </c:pt>
                <c:pt idx="4">
                  <c:v>23.06</c:v>
                </c:pt>
              </c:numCache>
            </c:numRef>
          </c:val>
          <c:smooth val="0"/>
          <c:extLst>
            <c:ext xmlns:c16="http://schemas.microsoft.com/office/drawing/2014/chart" uri="{C3380CC4-5D6E-409C-BE32-E72D297353CC}">
              <c16:uniqueId val="{00000001-B6A4-46A6-B02A-FF1F408B320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AA7-4AC3-908D-ED3FDC9E5CC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2AA7-4AC3-908D-ED3FDC9E5CC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8C6-44E4-BEF9-E3B0430556C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224.04</c:v>
                </c:pt>
                <c:pt idx="3">
                  <c:v>227.4</c:v>
                </c:pt>
                <c:pt idx="4">
                  <c:v>193.99</c:v>
                </c:pt>
              </c:numCache>
            </c:numRef>
          </c:val>
          <c:smooth val="0"/>
          <c:extLst>
            <c:ext xmlns:c16="http://schemas.microsoft.com/office/drawing/2014/chart" uri="{C3380CC4-5D6E-409C-BE32-E72D297353CC}">
              <c16:uniqueId val="{00000001-08C6-44E4-BEF9-E3B0430556C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19.670000000000002</c:v>
                </c:pt>
                <c:pt idx="3">
                  <c:v>32.58</c:v>
                </c:pt>
                <c:pt idx="4">
                  <c:v>44.38</c:v>
                </c:pt>
              </c:numCache>
            </c:numRef>
          </c:val>
          <c:extLst>
            <c:ext xmlns:c16="http://schemas.microsoft.com/office/drawing/2014/chart" uri="{C3380CC4-5D6E-409C-BE32-E72D297353CC}">
              <c16:uniqueId val="{00000000-F53E-4D9F-ADAB-8AAC0769444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29.91</c:v>
                </c:pt>
                <c:pt idx="3">
                  <c:v>29.54</c:v>
                </c:pt>
                <c:pt idx="4">
                  <c:v>26.99</c:v>
                </c:pt>
              </c:numCache>
            </c:numRef>
          </c:val>
          <c:smooth val="0"/>
          <c:extLst>
            <c:ext xmlns:c16="http://schemas.microsoft.com/office/drawing/2014/chart" uri="{C3380CC4-5D6E-409C-BE32-E72D297353CC}">
              <c16:uniqueId val="{00000001-F53E-4D9F-ADAB-8AAC0769444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55.47</c:v>
                </c:pt>
                <c:pt idx="3">
                  <c:v>48.29</c:v>
                </c:pt>
                <c:pt idx="4">
                  <c:v>44.25</c:v>
                </c:pt>
              </c:numCache>
            </c:numRef>
          </c:val>
          <c:extLst>
            <c:ext xmlns:c16="http://schemas.microsoft.com/office/drawing/2014/chart" uri="{C3380CC4-5D6E-409C-BE32-E72D297353CC}">
              <c16:uniqueId val="{00000000-70BE-4D86-A922-DDC1276B576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855.8</c:v>
                </c:pt>
                <c:pt idx="3">
                  <c:v>789.46</c:v>
                </c:pt>
                <c:pt idx="4">
                  <c:v>826.83</c:v>
                </c:pt>
              </c:numCache>
            </c:numRef>
          </c:val>
          <c:smooth val="0"/>
          <c:extLst>
            <c:ext xmlns:c16="http://schemas.microsoft.com/office/drawing/2014/chart" uri="{C3380CC4-5D6E-409C-BE32-E72D297353CC}">
              <c16:uniqueId val="{00000001-70BE-4D86-A922-DDC1276B576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68.31</c:v>
                </c:pt>
                <c:pt idx="3">
                  <c:v>62.95</c:v>
                </c:pt>
                <c:pt idx="4">
                  <c:v>60.37</c:v>
                </c:pt>
              </c:numCache>
            </c:numRef>
          </c:val>
          <c:extLst>
            <c:ext xmlns:c16="http://schemas.microsoft.com/office/drawing/2014/chart" uri="{C3380CC4-5D6E-409C-BE32-E72D297353CC}">
              <c16:uniqueId val="{00000000-AB8A-4352-83D3-DC137D6CC8D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59.8</c:v>
                </c:pt>
                <c:pt idx="3">
                  <c:v>57.77</c:v>
                </c:pt>
                <c:pt idx="4">
                  <c:v>57.31</c:v>
                </c:pt>
              </c:numCache>
            </c:numRef>
          </c:val>
          <c:smooth val="0"/>
          <c:extLst>
            <c:ext xmlns:c16="http://schemas.microsoft.com/office/drawing/2014/chart" uri="{C3380CC4-5D6E-409C-BE32-E72D297353CC}">
              <c16:uniqueId val="{00000001-AB8A-4352-83D3-DC137D6CC8D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200.81</c:v>
                </c:pt>
                <c:pt idx="3">
                  <c:v>217.18</c:v>
                </c:pt>
                <c:pt idx="4">
                  <c:v>216.64</c:v>
                </c:pt>
              </c:numCache>
            </c:numRef>
          </c:val>
          <c:extLst>
            <c:ext xmlns:c16="http://schemas.microsoft.com/office/drawing/2014/chart" uri="{C3380CC4-5D6E-409C-BE32-E72D297353CC}">
              <c16:uniqueId val="{00000000-CE9E-4CB8-9B8D-C7ECDD55022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263.76</c:v>
                </c:pt>
                <c:pt idx="3">
                  <c:v>274.35000000000002</c:v>
                </c:pt>
                <c:pt idx="4">
                  <c:v>273.52</c:v>
                </c:pt>
              </c:numCache>
            </c:numRef>
          </c:val>
          <c:smooth val="0"/>
          <c:extLst>
            <c:ext xmlns:c16="http://schemas.microsoft.com/office/drawing/2014/chart" uri="{C3380CC4-5D6E-409C-BE32-E72D297353CC}">
              <c16:uniqueId val="{00000001-CE9E-4CB8-9B8D-C7ECDD55022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6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近江八幡市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82092</v>
      </c>
      <c r="AM8" s="69"/>
      <c r="AN8" s="69"/>
      <c r="AO8" s="69"/>
      <c r="AP8" s="69"/>
      <c r="AQ8" s="69"/>
      <c r="AR8" s="69"/>
      <c r="AS8" s="69"/>
      <c r="AT8" s="68">
        <f>データ!T6</f>
        <v>177.45</v>
      </c>
      <c r="AU8" s="68"/>
      <c r="AV8" s="68"/>
      <c r="AW8" s="68"/>
      <c r="AX8" s="68"/>
      <c r="AY8" s="68"/>
      <c r="AZ8" s="68"/>
      <c r="BA8" s="68"/>
      <c r="BB8" s="68">
        <f>データ!U6</f>
        <v>462.62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79.89</v>
      </c>
      <c r="J10" s="68"/>
      <c r="K10" s="68"/>
      <c r="L10" s="68"/>
      <c r="M10" s="68"/>
      <c r="N10" s="68"/>
      <c r="O10" s="68"/>
      <c r="P10" s="68">
        <f>データ!P6</f>
        <v>0.77</v>
      </c>
      <c r="Q10" s="68"/>
      <c r="R10" s="68"/>
      <c r="S10" s="68"/>
      <c r="T10" s="68"/>
      <c r="U10" s="68"/>
      <c r="V10" s="68"/>
      <c r="W10" s="68">
        <f>データ!Q6</f>
        <v>100</v>
      </c>
      <c r="X10" s="68"/>
      <c r="Y10" s="68"/>
      <c r="Z10" s="68"/>
      <c r="AA10" s="68"/>
      <c r="AB10" s="68"/>
      <c r="AC10" s="68"/>
      <c r="AD10" s="69">
        <f>データ!R6</f>
        <v>3667</v>
      </c>
      <c r="AE10" s="69"/>
      <c r="AF10" s="69"/>
      <c r="AG10" s="69"/>
      <c r="AH10" s="69"/>
      <c r="AI10" s="69"/>
      <c r="AJ10" s="69"/>
      <c r="AK10" s="2"/>
      <c r="AL10" s="69">
        <f>データ!V6</f>
        <v>629</v>
      </c>
      <c r="AM10" s="69"/>
      <c r="AN10" s="69"/>
      <c r="AO10" s="69"/>
      <c r="AP10" s="69"/>
      <c r="AQ10" s="69"/>
      <c r="AR10" s="69"/>
      <c r="AS10" s="69"/>
      <c r="AT10" s="68">
        <f>データ!W6</f>
        <v>0.26</v>
      </c>
      <c r="AU10" s="68"/>
      <c r="AV10" s="68"/>
      <c r="AW10" s="68"/>
      <c r="AX10" s="68"/>
      <c r="AY10" s="68"/>
      <c r="AZ10" s="68"/>
      <c r="BA10" s="68"/>
      <c r="BB10" s="68">
        <f>データ!X6</f>
        <v>2419.23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s31pP7MDVwDOa608CmgdHU/SyWXjpgaXBH/Q3MN0+r7iK6T/TuRgIw7QQ77jsXinv9yYDaf0W1aWxcRdhrK3Lw==" saltValue="dCiARKcszggBRrGUCRXkD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252042</v>
      </c>
      <c r="D6" s="33">
        <f t="shared" si="3"/>
        <v>46</v>
      </c>
      <c r="E6" s="33">
        <f t="shared" si="3"/>
        <v>17</v>
      </c>
      <c r="F6" s="33">
        <f t="shared" si="3"/>
        <v>5</v>
      </c>
      <c r="G6" s="33">
        <f t="shared" si="3"/>
        <v>0</v>
      </c>
      <c r="H6" s="33" t="str">
        <f t="shared" si="3"/>
        <v>滋賀県　近江八幡市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79.89</v>
      </c>
      <c r="P6" s="34">
        <f t="shared" si="3"/>
        <v>0.77</v>
      </c>
      <c r="Q6" s="34">
        <f t="shared" si="3"/>
        <v>100</v>
      </c>
      <c r="R6" s="34">
        <f t="shared" si="3"/>
        <v>3667</v>
      </c>
      <c r="S6" s="34">
        <f t="shared" si="3"/>
        <v>82092</v>
      </c>
      <c r="T6" s="34">
        <f t="shared" si="3"/>
        <v>177.45</v>
      </c>
      <c r="U6" s="34">
        <f t="shared" si="3"/>
        <v>462.62</v>
      </c>
      <c r="V6" s="34">
        <f t="shared" si="3"/>
        <v>629</v>
      </c>
      <c r="W6" s="34">
        <f t="shared" si="3"/>
        <v>0.26</v>
      </c>
      <c r="X6" s="34">
        <f t="shared" si="3"/>
        <v>2419.23</v>
      </c>
      <c r="Y6" s="35" t="str">
        <f>IF(Y7="",NA(),Y7)</f>
        <v>-</v>
      </c>
      <c r="Z6" s="35" t="str">
        <f t="shared" ref="Z6:AH6" si="4">IF(Z7="",NA(),Z7)</f>
        <v>-</v>
      </c>
      <c r="AA6" s="35">
        <f t="shared" si="4"/>
        <v>101.67</v>
      </c>
      <c r="AB6" s="35">
        <f t="shared" si="4"/>
        <v>104.5</v>
      </c>
      <c r="AC6" s="35">
        <f t="shared" si="4"/>
        <v>100.86</v>
      </c>
      <c r="AD6" s="35" t="str">
        <f t="shared" si="4"/>
        <v>-</v>
      </c>
      <c r="AE6" s="35" t="str">
        <f t="shared" si="4"/>
        <v>-</v>
      </c>
      <c r="AF6" s="35">
        <f t="shared" si="4"/>
        <v>100.95</v>
      </c>
      <c r="AG6" s="35">
        <f t="shared" si="4"/>
        <v>101.77</v>
      </c>
      <c r="AH6" s="35">
        <f t="shared" si="4"/>
        <v>103.6</v>
      </c>
      <c r="AI6" s="34" t="str">
        <f>IF(AI7="","",IF(AI7="-","【-】","【"&amp;SUBSTITUTE(TEXT(AI7,"#,##0.00"),"-","△")&amp;"】"))</f>
        <v>【102.97】</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224.04</v>
      </c>
      <c r="AR6" s="35">
        <f t="shared" si="5"/>
        <v>227.4</v>
      </c>
      <c r="AS6" s="35">
        <f t="shared" si="5"/>
        <v>193.99</v>
      </c>
      <c r="AT6" s="34" t="str">
        <f>IF(AT7="","",IF(AT7="-","【-】","【"&amp;SUBSTITUTE(TEXT(AT7,"#,##0.00"),"-","△")&amp;"】"))</f>
        <v>【165.48】</v>
      </c>
      <c r="AU6" s="35" t="str">
        <f>IF(AU7="",NA(),AU7)</f>
        <v>-</v>
      </c>
      <c r="AV6" s="35" t="str">
        <f t="shared" ref="AV6:BD6" si="6">IF(AV7="",NA(),AV7)</f>
        <v>-</v>
      </c>
      <c r="AW6" s="35">
        <f t="shared" si="6"/>
        <v>19.670000000000002</v>
      </c>
      <c r="AX6" s="35">
        <f t="shared" si="6"/>
        <v>32.58</v>
      </c>
      <c r="AY6" s="35">
        <f t="shared" si="6"/>
        <v>44.38</v>
      </c>
      <c r="AZ6" s="35" t="str">
        <f t="shared" si="6"/>
        <v>-</v>
      </c>
      <c r="BA6" s="35" t="str">
        <f t="shared" si="6"/>
        <v>-</v>
      </c>
      <c r="BB6" s="35">
        <f t="shared" si="6"/>
        <v>29.91</v>
      </c>
      <c r="BC6" s="35">
        <f t="shared" si="6"/>
        <v>29.54</v>
      </c>
      <c r="BD6" s="35">
        <f t="shared" si="6"/>
        <v>26.99</v>
      </c>
      <c r="BE6" s="34" t="str">
        <f>IF(BE7="","",IF(BE7="-","【-】","【"&amp;SUBSTITUTE(TEXT(BE7,"#,##0.00"),"-","△")&amp;"】"))</f>
        <v>【33.84】</v>
      </c>
      <c r="BF6" s="35" t="str">
        <f>IF(BF7="",NA(),BF7)</f>
        <v>-</v>
      </c>
      <c r="BG6" s="35" t="str">
        <f t="shared" ref="BG6:BO6" si="7">IF(BG7="",NA(),BG7)</f>
        <v>-</v>
      </c>
      <c r="BH6" s="35">
        <f t="shared" si="7"/>
        <v>55.47</v>
      </c>
      <c r="BI6" s="35">
        <f t="shared" si="7"/>
        <v>48.29</v>
      </c>
      <c r="BJ6" s="35">
        <f t="shared" si="7"/>
        <v>44.25</v>
      </c>
      <c r="BK6" s="35" t="str">
        <f t="shared" si="7"/>
        <v>-</v>
      </c>
      <c r="BL6" s="35" t="str">
        <f t="shared" si="7"/>
        <v>-</v>
      </c>
      <c r="BM6" s="35">
        <f t="shared" si="7"/>
        <v>855.8</v>
      </c>
      <c r="BN6" s="35">
        <f t="shared" si="7"/>
        <v>789.46</v>
      </c>
      <c r="BO6" s="35">
        <f t="shared" si="7"/>
        <v>826.83</v>
      </c>
      <c r="BP6" s="34" t="str">
        <f>IF(BP7="","",IF(BP7="-","【-】","【"&amp;SUBSTITUTE(TEXT(BP7,"#,##0.00"),"-","△")&amp;"】"))</f>
        <v>【765.47】</v>
      </c>
      <c r="BQ6" s="35" t="str">
        <f>IF(BQ7="",NA(),BQ7)</f>
        <v>-</v>
      </c>
      <c r="BR6" s="35" t="str">
        <f t="shared" ref="BR6:BZ6" si="8">IF(BR7="",NA(),BR7)</f>
        <v>-</v>
      </c>
      <c r="BS6" s="35">
        <f t="shared" si="8"/>
        <v>68.31</v>
      </c>
      <c r="BT6" s="35">
        <f t="shared" si="8"/>
        <v>62.95</v>
      </c>
      <c r="BU6" s="35">
        <f t="shared" si="8"/>
        <v>60.37</v>
      </c>
      <c r="BV6" s="35" t="str">
        <f t="shared" si="8"/>
        <v>-</v>
      </c>
      <c r="BW6" s="35" t="str">
        <f t="shared" si="8"/>
        <v>-</v>
      </c>
      <c r="BX6" s="35">
        <f t="shared" si="8"/>
        <v>59.8</v>
      </c>
      <c r="BY6" s="35">
        <f t="shared" si="8"/>
        <v>57.77</v>
      </c>
      <c r="BZ6" s="35">
        <f t="shared" si="8"/>
        <v>57.31</v>
      </c>
      <c r="CA6" s="34" t="str">
        <f>IF(CA7="","",IF(CA7="-","【-】","【"&amp;SUBSTITUTE(TEXT(CA7,"#,##0.00"),"-","△")&amp;"】"))</f>
        <v>【59.59】</v>
      </c>
      <c r="CB6" s="35" t="str">
        <f>IF(CB7="",NA(),CB7)</f>
        <v>-</v>
      </c>
      <c r="CC6" s="35" t="str">
        <f t="shared" ref="CC6:CK6" si="9">IF(CC7="",NA(),CC7)</f>
        <v>-</v>
      </c>
      <c r="CD6" s="35">
        <f t="shared" si="9"/>
        <v>200.81</v>
      </c>
      <c r="CE6" s="35">
        <f t="shared" si="9"/>
        <v>217.18</v>
      </c>
      <c r="CF6" s="35">
        <f t="shared" si="9"/>
        <v>216.64</v>
      </c>
      <c r="CG6" s="35" t="str">
        <f t="shared" si="9"/>
        <v>-</v>
      </c>
      <c r="CH6" s="35" t="str">
        <f t="shared" si="9"/>
        <v>-</v>
      </c>
      <c r="CI6" s="35">
        <f t="shared" si="9"/>
        <v>263.76</v>
      </c>
      <c r="CJ6" s="35">
        <f t="shared" si="9"/>
        <v>274.35000000000002</v>
      </c>
      <c r="CK6" s="35">
        <f t="shared" si="9"/>
        <v>273.52</v>
      </c>
      <c r="CL6" s="34" t="str">
        <f>IF(CL7="","",IF(CL7="-","【-】","【"&amp;SUBSTITUTE(TEXT(CL7,"#,##0.00"),"-","△")&amp;"】"))</f>
        <v>【257.86】</v>
      </c>
      <c r="CM6" s="35" t="str">
        <f>IF(CM7="",NA(),CM7)</f>
        <v>-</v>
      </c>
      <c r="CN6" s="35" t="str">
        <f t="shared" ref="CN6:CV6" si="10">IF(CN7="",NA(),CN7)</f>
        <v>-</v>
      </c>
      <c r="CO6" s="35">
        <f t="shared" si="10"/>
        <v>66.52</v>
      </c>
      <c r="CP6" s="35">
        <f t="shared" si="10"/>
        <v>66.52</v>
      </c>
      <c r="CQ6" s="35">
        <f t="shared" si="10"/>
        <v>68.72</v>
      </c>
      <c r="CR6" s="35" t="str">
        <f t="shared" si="10"/>
        <v>-</v>
      </c>
      <c r="CS6" s="35" t="str">
        <f t="shared" si="10"/>
        <v>-</v>
      </c>
      <c r="CT6" s="35">
        <f t="shared" si="10"/>
        <v>51.75</v>
      </c>
      <c r="CU6" s="35">
        <f t="shared" si="10"/>
        <v>50.68</v>
      </c>
      <c r="CV6" s="35">
        <f t="shared" si="10"/>
        <v>50.14</v>
      </c>
      <c r="CW6" s="34" t="str">
        <f>IF(CW7="","",IF(CW7="-","【-】","【"&amp;SUBSTITUTE(TEXT(CW7,"#,##0.00"),"-","△")&amp;"】"))</f>
        <v>【51.30】</v>
      </c>
      <c r="CX6" s="35" t="str">
        <f>IF(CX7="",NA(),CX7)</f>
        <v>-</v>
      </c>
      <c r="CY6" s="35" t="str">
        <f t="shared" ref="CY6:DG6" si="11">IF(CY7="",NA(),CY7)</f>
        <v>-</v>
      </c>
      <c r="CZ6" s="35">
        <f t="shared" si="11"/>
        <v>94.89</v>
      </c>
      <c r="DA6" s="35">
        <f t="shared" si="11"/>
        <v>95.4</v>
      </c>
      <c r="DB6" s="35">
        <f t="shared" si="11"/>
        <v>95.55</v>
      </c>
      <c r="DC6" s="35" t="str">
        <f t="shared" si="11"/>
        <v>-</v>
      </c>
      <c r="DD6" s="35" t="str">
        <f t="shared" si="11"/>
        <v>-</v>
      </c>
      <c r="DE6" s="35">
        <f t="shared" si="11"/>
        <v>84.84</v>
      </c>
      <c r="DF6" s="35">
        <f t="shared" si="11"/>
        <v>84.86</v>
      </c>
      <c r="DG6" s="35">
        <f t="shared" si="11"/>
        <v>84.98</v>
      </c>
      <c r="DH6" s="34" t="str">
        <f>IF(DH7="","",IF(DH7="-","【-】","【"&amp;SUBSTITUTE(TEXT(DH7,"#,##0.00"),"-","△")&amp;"】"))</f>
        <v>【86.22】</v>
      </c>
      <c r="DI6" s="35" t="str">
        <f>IF(DI7="",NA(),DI7)</f>
        <v>-</v>
      </c>
      <c r="DJ6" s="35" t="str">
        <f t="shared" ref="DJ6:DR6" si="12">IF(DJ7="",NA(),DJ7)</f>
        <v>-</v>
      </c>
      <c r="DK6" s="35">
        <f t="shared" si="12"/>
        <v>6.04</v>
      </c>
      <c r="DL6" s="35">
        <f t="shared" si="12"/>
        <v>12.09</v>
      </c>
      <c r="DM6" s="35">
        <f t="shared" si="12"/>
        <v>15.13</v>
      </c>
      <c r="DN6" s="35" t="str">
        <f t="shared" si="12"/>
        <v>-</v>
      </c>
      <c r="DO6" s="35" t="str">
        <f t="shared" si="12"/>
        <v>-</v>
      </c>
      <c r="DP6" s="35">
        <f t="shared" si="12"/>
        <v>24.87</v>
      </c>
      <c r="DQ6" s="35">
        <f t="shared" si="12"/>
        <v>24.13</v>
      </c>
      <c r="DR6" s="35">
        <f t="shared" si="12"/>
        <v>23.06</v>
      </c>
      <c r="DS6" s="34" t="str">
        <f>IF(DS7="","",IF(DS7="-","【-】","【"&amp;SUBSTITUTE(TEXT(DS7,"#,##0.00"),"-","△")&amp;"】"))</f>
        <v>【24.97】</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0.01</v>
      </c>
      <c r="EM6" s="35">
        <f t="shared" si="14"/>
        <v>0.01</v>
      </c>
      <c r="EN6" s="35">
        <f t="shared" si="14"/>
        <v>0.02</v>
      </c>
      <c r="EO6" s="34" t="str">
        <f>IF(EO7="","",IF(EO7="-","【-】","【"&amp;SUBSTITUTE(TEXT(EO7,"#,##0.00"),"-","△")&amp;"】"))</f>
        <v>【0.02】</v>
      </c>
    </row>
    <row r="7" spans="1:148" s="36" customFormat="1" x14ac:dyDescent="0.15">
      <c r="A7" s="28"/>
      <c r="B7" s="37">
        <v>2019</v>
      </c>
      <c r="C7" s="37">
        <v>252042</v>
      </c>
      <c r="D7" s="37">
        <v>46</v>
      </c>
      <c r="E7" s="37">
        <v>17</v>
      </c>
      <c r="F7" s="37">
        <v>5</v>
      </c>
      <c r="G7" s="37">
        <v>0</v>
      </c>
      <c r="H7" s="37" t="s">
        <v>95</v>
      </c>
      <c r="I7" s="37" t="s">
        <v>96</v>
      </c>
      <c r="J7" s="37" t="s">
        <v>97</v>
      </c>
      <c r="K7" s="37" t="s">
        <v>98</v>
      </c>
      <c r="L7" s="37" t="s">
        <v>99</v>
      </c>
      <c r="M7" s="37" t="s">
        <v>100</v>
      </c>
      <c r="N7" s="38" t="s">
        <v>101</v>
      </c>
      <c r="O7" s="38">
        <v>79.89</v>
      </c>
      <c r="P7" s="38">
        <v>0.77</v>
      </c>
      <c r="Q7" s="38">
        <v>100</v>
      </c>
      <c r="R7" s="38">
        <v>3667</v>
      </c>
      <c r="S7" s="38">
        <v>82092</v>
      </c>
      <c r="T7" s="38">
        <v>177.45</v>
      </c>
      <c r="U7" s="38">
        <v>462.62</v>
      </c>
      <c r="V7" s="38">
        <v>629</v>
      </c>
      <c r="W7" s="38">
        <v>0.26</v>
      </c>
      <c r="X7" s="38">
        <v>2419.23</v>
      </c>
      <c r="Y7" s="38" t="s">
        <v>101</v>
      </c>
      <c r="Z7" s="38" t="s">
        <v>101</v>
      </c>
      <c r="AA7" s="38">
        <v>101.67</v>
      </c>
      <c r="AB7" s="38">
        <v>104.5</v>
      </c>
      <c r="AC7" s="38">
        <v>100.86</v>
      </c>
      <c r="AD7" s="38" t="s">
        <v>101</v>
      </c>
      <c r="AE7" s="38" t="s">
        <v>101</v>
      </c>
      <c r="AF7" s="38">
        <v>100.95</v>
      </c>
      <c r="AG7" s="38">
        <v>101.77</v>
      </c>
      <c r="AH7" s="38">
        <v>103.6</v>
      </c>
      <c r="AI7" s="38">
        <v>102.97</v>
      </c>
      <c r="AJ7" s="38" t="s">
        <v>101</v>
      </c>
      <c r="AK7" s="38" t="s">
        <v>101</v>
      </c>
      <c r="AL7" s="38">
        <v>0</v>
      </c>
      <c r="AM7" s="38">
        <v>0</v>
      </c>
      <c r="AN7" s="38">
        <v>0</v>
      </c>
      <c r="AO7" s="38" t="s">
        <v>101</v>
      </c>
      <c r="AP7" s="38" t="s">
        <v>101</v>
      </c>
      <c r="AQ7" s="38">
        <v>224.04</v>
      </c>
      <c r="AR7" s="38">
        <v>227.4</v>
      </c>
      <c r="AS7" s="38">
        <v>193.99</v>
      </c>
      <c r="AT7" s="38">
        <v>165.48</v>
      </c>
      <c r="AU7" s="38" t="s">
        <v>101</v>
      </c>
      <c r="AV7" s="38" t="s">
        <v>101</v>
      </c>
      <c r="AW7" s="38">
        <v>19.670000000000002</v>
      </c>
      <c r="AX7" s="38">
        <v>32.58</v>
      </c>
      <c r="AY7" s="38">
        <v>44.38</v>
      </c>
      <c r="AZ7" s="38" t="s">
        <v>101</v>
      </c>
      <c r="BA7" s="38" t="s">
        <v>101</v>
      </c>
      <c r="BB7" s="38">
        <v>29.91</v>
      </c>
      <c r="BC7" s="38">
        <v>29.54</v>
      </c>
      <c r="BD7" s="38">
        <v>26.99</v>
      </c>
      <c r="BE7" s="38">
        <v>33.840000000000003</v>
      </c>
      <c r="BF7" s="38" t="s">
        <v>101</v>
      </c>
      <c r="BG7" s="38" t="s">
        <v>101</v>
      </c>
      <c r="BH7" s="38">
        <v>55.47</v>
      </c>
      <c r="BI7" s="38">
        <v>48.29</v>
      </c>
      <c r="BJ7" s="38">
        <v>44.25</v>
      </c>
      <c r="BK7" s="38" t="s">
        <v>101</v>
      </c>
      <c r="BL7" s="38" t="s">
        <v>101</v>
      </c>
      <c r="BM7" s="38">
        <v>855.8</v>
      </c>
      <c r="BN7" s="38">
        <v>789.46</v>
      </c>
      <c r="BO7" s="38">
        <v>826.83</v>
      </c>
      <c r="BP7" s="38">
        <v>765.47</v>
      </c>
      <c r="BQ7" s="38" t="s">
        <v>101</v>
      </c>
      <c r="BR7" s="38" t="s">
        <v>101</v>
      </c>
      <c r="BS7" s="38">
        <v>68.31</v>
      </c>
      <c r="BT7" s="38">
        <v>62.95</v>
      </c>
      <c r="BU7" s="38">
        <v>60.37</v>
      </c>
      <c r="BV7" s="38" t="s">
        <v>101</v>
      </c>
      <c r="BW7" s="38" t="s">
        <v>101</v>
      </c>
      <c r="BX7" s="38">
        <v>59.8</v>
      </c>
      <c r="BY7" s="38">
        <v>57.77</v>
      </c>
      <c r="BZ7" s="38">
        <v>57.31</v>
      </c>
      <c r="CA7" s="38">
        <v>59.59</v>
      </c>
      <c r="CB7" s="38" t="s">
        <v>101</v>
      </c>
      <c r="CC7" s="38" t="s">
        <v>101</v>
      </c>
      <c r="CD7" s="38">
        <v>200.81</v>
      </c>
      <c r="CE7" s="38">
        <v>217.18</v>
      </c>
      <c r="CF7" s="38">
        <v>216.64</v>
      </c>
      <c r="CG7" s="38" t="s">
        <v>101</v>
      </c>
      <c r="CH7" s="38" t="s">
        <v>101</v>
      </c>
      <c r="CI7" s="38">
        <v>263.76</v>
      </c>
      <c r="CJ7" s="38">
        <v>274.35000000000002</v>
      </c>
      <c r="CK7" s="38">
        <v>273.52</v>
      </c>
      <c r="CL7" s="38">
        <v>257.86</v>
      </c>
      <c r="CM7" s="38" t="s">
        <v>101</v>
      </c>
      <c r="CN7" s="38" t="s">
        <v>101</v>
      </c>
      <c r="CO7" s="38">
        <v>66.52</v>
      </c>
      <c r="CP7" s="38">
        <v>66.52</v>
      </c>
      <c r="CQ7" s="38">
        <v>68.72</v>
      </c>
      <c r="CR7" s="38" t="s">
        <v>101</v>
      </c>
      <c r="CS7" s="38" t="s">
        <v>101</v>
      </c>
      <c r="CT7" s="38">
        <v>51.75</v>
      </c>
      <c r="CU7" s="38">
        <v>50.68</v>
      </c>
      <c r="CV7" s="38">
        <v>50.14</v>
      </c>
      <c r="CW7" s="38">
        <v>51.3</v>
      </c>
      <c r="CX7" s="38" t="s">
        <v>101</v>
      </c>
      <c r="CY7" s="38" t="s">
        <v>101</v>
      </c>
      <c r="CZ7" s="38">
        <v>94.89</v>
      </c>
      <c r="DA7" s="38">
        <v>95.4</v>
      </c>
      <c r="DB7" s="38">
        <v>95.55</v>
      </c>
      <c r="DC7" s="38" t="s">
        <v>101</v>
      </c>
      <c r="DD7" s="38" t="s">
        <v>101</v>
      </c>
      <c r="DE7" s="38">
        <v>84.84</v>
      </c>
      <c r="DF7" s="38">
        <v>84.86</v>
      </c>
      <c r="DG7" s="38">
        <v>84.98</v>
      </c>
      <c r="DH7" s="38">
        <v>86.22</v>
      </c>
      <c r="DI7" s="38" t="s">
        <v>101</v>
      </c>
      <c r="DJ7" s="38" t="s">
        <v>101</v>
      </c>
      <c r="DK7" s="38">
        <v>6.04</v>
      </c>
      <c r="DL7" s="38">
        <v>12.09</v>
      </c>
      <c r="DM7" s="38">
        <v>15.13</v>
      </c>
      <c r="DN7" s="38" t="s">
        <v>101</v>
      </c>
      <c r="DO7" s="38" t="s">
        <v>101</v>
      </c>
      <c r="DP7" s="38">
        <v>24.87</v>
      </c>
      <c r="DQ7" s="38">
        <v>24.13</v>
      </c>
      <c r="DR7" s="38">
        <v>23.06</v>
      </c>
      <c r="DS7" s="38">
        <v>24.97</v>
      </c>
      <c r="DT7" s="38" t="s">
        <v>101</v>
      </c>
      <c r="DU7" s="38" t="s">
        <v>101</v>
      </c>
      <c r="DV7" s="38">
        <v>0</v>
      </c>
      <c r="DW7" s="38">
        <v>0</v>
      </c>
      <c r="DX7" s="38">
        <v>0</v>
      </c>
      <c r="DY7" s="38" t="s">
        <v>101</v>
      </c>
      <c r="DZ7" s="38" t="s">
        <v>101</v>
      </c>
      <c r="EA7" s="38">
        <v>0</v>
      </c>
      <c r="EB7" s="38">
        <v>0</v>
      </c>
      <c r="EC7" s="38">
        <v>0</v>
      </c>
      <c r="ED7" s="38">
        <v>0</v>
      </c>
      <c r="EE7" s="38" t="s">
        <v>101</v>
      </c>
      <c r="EF7" s="38" t="s">
        <v>101</v>
      </c>
      <c r="EG7" s="38">
        <v>0</v>
      </c>
      <c r="EH7" s="38">
        <v>0</v>
      </c>
      <c r="EI7" s="38">
        <v>0</v>
      </c>
      <c r="EJ7" s="38" t="s">
        <v>101</v>
      </c>
      <c r="EK7" s="38" t="s">
        <v>101</v>
      </c>
      <c r="EL7" s="38">
        <v>0.01</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110</v>
      </c>
      <c r="D13" t="s">
        <v>110</v>
      </c>
      <c r="E13" t="s">
        <v>109</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8man69059</cp:lastModifiedBy>
  <cp:lastPrinted>2021-01-22T03:06:54Z</cp:lastPrinted>
  <dcterms:created xsi:type="dcterms:W3CDTF">2020-12-04T02:37:09Z</dcterms:created>
  <dcterms:modified xsi:type="dcterms:W3CDTF">2021-01-25T07:25:17Z</dcterms:modified>
  <cp:category/>
</cp:coreProperties>
</file>