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tv11FfmiQVJFYKHmye2NpV8gemXdYnZVy97OpD586t/DTH8riqlNySmlq5ucfM3LqfuV4Mraz2lj5x5RIDaEAA==" workbookSaltValue="2nzXtnBu19R9SbUyDatH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<sst xmlns="http://schemas.openxmlformats.org/spreadsheetml/2006/main" count="277" uniqueCount="117">
  <si>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</si>
  <si>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</si>
  <si>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</si>
  <si>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</si>
  <si>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</si>
  <si>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</si>
  <si>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</si>
  <si>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</si>
  <si>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</si>
  <si>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</si>
  <si>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</si>
  <si>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</si>
  <si>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</si>
  <si>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</si>
  <si>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</si>
  <si>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</si>
  <si>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</si>
  <si>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</si>
  <si>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</si>
  <si>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</si>
  <si>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</si>
  <si>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</si>
  <si>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</si>
  <si>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</si>
  <si>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</si>
  <si>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</si>
  <si>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</si>
  <si>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</si>
  <si>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</si>
  <si>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</si>
  <si>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</si>
  <si>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</si>
  <si>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</si>
  <si>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</si>
  <si>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</si>
  <si>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</si>
  <si>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</si>
  <si>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</si>
  <si>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</si>
  <si>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</si>
  <si>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</si>
  <si>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</si>
  <si>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</si>
  <si>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</si>
  <si>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</si>
  <si>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</si>
  <si>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</si>
  <si>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</si>
  <si>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</si>
  <si>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</si>
  <si>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</si>
  <si>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</si>
  <si>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</si>
  <si>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</si>
  <si>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</si>
  <si>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</si>
  <si>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</si>
  <si>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</si>
  <si>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</si>
  <si>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</si>
  <si>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</si>
  <si>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</si>
  <si>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</si>
  <si>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</si>
  <si>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</si>
  <si>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</si>
  <si>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</si>
  <si>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</si>
  <si>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</si>
  <si>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</si>
  <si>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</si>
  <si>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</si>
  <si>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</si>
  <si>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</si>
  <si>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</si>
  <si>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</si>
  <si>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</si>
  <si>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</si>
  <si>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</si>
  <si>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</si>
  <si>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</si>
  <si>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</si>
  <si>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</si>
  <si>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</si>
  <si>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</si>
  <si>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</si>
  <si>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</si>
  <si>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</si>
  <si>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</si>
  <si>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</si>
  <si>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</si>
  <si>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</si>
  <si>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</si>
  <si>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</si>
  <si>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</si>
  <si>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</si>
  <si>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</si>
  <si>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</si>
  <si>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</si>
  <si>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</si>
  <si>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</si>
  <si>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</si>
  <si>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</si>
  <si>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</si>
  <si>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</si>
  <si>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</si>
  <si>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</si>
  <si>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</si>
  <si>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</si>
  <si>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</si>
  <si>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</si>
  <si>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</si>
  <si>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</si>
  <si>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</si>
  <si>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②累積欠損金はありません。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④事業規模（収益）に対する企業債残高の比率は、建設に係る初期投資が大きいこと及び資本費平準化債を活用していることから、類似団体平均を上回る高い値となっています。
　⑤費用に対する使用料収入の割合を示す経費回収率は、当市の使用料単価【147.51円/㎥】が国の基準【150円/㎥】に満たないことから、100％を下回っています。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phoneticPr fontId="4"/>
  </si>
  <si>
    <t>　固定資産については、H29期首現在の簿価で新たに会計をスタート（フレッシュスタート）していますので、
　①有形固定資産減価償却率は3年分の減価償却費で算定されています。早期に法適用をしている団体が平均値を押し上げていることから、低い値となっています。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管渠の建設時期が集中しているため、今後更新需要が集中して到来すると予想されます。よって現在、策定中の経営戦略の中で、適切な施設整備計画を策定することが重要です。</t>
    <rPh sb="101" eb="102">
      <t>アタイ</t>
    </rPh>
    <rPh sb="115" eb="116">
      <t>ヒク</t>
    </rPh>
    <rPh sb="117" eb="118">
      <t>アタイ</t>
    </rPh>
    <rPh sb="233" eb="235">
      <t>コンゴ</t>
    </rPh>
    <rPh sb="237" eb="239">
      <t>ジュヨウ</t>
    </rPh>
    <rPh sb="240" eb="242">
      <t>シュウチュウ</t>
    </rPh>
    <rPh sb="262" eb="265">
      <t>サクテイチュウ</t>
    </rPh>
    <rPh sb="271" eb="272">
      <t>ナカ</t>
    </rPh>
    <rPh sb="274" eb="276">
      <t>テキセツ</t>
    </rPh>
    <rPh sb="281" eb="283">
      <t>ケイカク</t>
    </rPh>
    <rPh sb="284" eb="286">
      <t>サクテイ</t>
    </rPh>
    <rPh sb="291" eb="293">
      <t>ジュウヨウ</t>
    </rPh>
    <phoneticPr fontId="4"/>
  </si>
  <si>
    <t>　平成29年度より公営企業会計へ移行したことにより、経営状況の「見える化」が進みました。左記の指標等有益な情報を活用し、適切な事業運営を行っていきます。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現在、令和2年度中の完成を目指して経営戦略を策定中ですが、策定後も継続的にフォローアップしていきます。
　</t>
    <rPh sb="147" eb="149">
      <t>イッパン</t>
    </rPh>
    <rPh sb="149" eb="151">
      <t>カイケイ</t>
    </rPh>
    <rPh sb="173" eb="175">
      <t>ジミチ</t>
    </rPh>
    <rPh sb="176" eb="178">
      <t>フキュウ</t>
    </rPh>
    <rPh sb="178" eb="180">
      <t>カツドウ</t>
    </rPh>
    <rPh sb="181" eb="182">
      <t>オコナ</t>
    </rPh>
    <rPh sb="187" eb="190">
      <t>スイセンカ</t>
    </rPh>
    <rPh sb="190" eb="191">
      <t>リツ</t>
    </rPh>
    <rPh sb="192" eb="194">
      <t>セツゾク</t>
    </rPh>
    <rPh sb="194" eb="195">
      <t>リツ</t>
    </rPh>
    <rPh sb="197" eb="199">
      <t>コウジョウ</t>
    </rPh>
    <rPh sb="200" eb="201">
      <t>ト</t>
    </rPh>
    <rPh sb="202" eb="203">
      <t>ク</t>
    </rPh>
    <rPh sb="205" eb="208">
      <t>シヨウリョウ</t>
    </rPh>
    <rPh sb="208" eb="210">
      <t>シュウニュウ</t>
    </rPh>
    <rPh sb="211" eb="213">
      <t>ゾウシュウ</t>
    </rPh>
    <rPh sb="214" eb="215">
      <t>ハカ</t>
    </rPh>
    <rPh sb="250" eb="252">
      <t>サクテイ</t>
    </rPh>
    <rPh sb="252" eb="253">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</si>
</sst>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27-4B01-9005-0ADAC295A2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c:v>
                </c:pt>
                <c:pt idx="4">
                  <c:v>0.09</c:v>
                </c:pt>
              </c:numCache>
            </c:numRef>
          </c:val>
          <c:smooth val="0"/>
          <c:extLst>
            <c:ext xmlns:c16="http://schemas.microsoft.com/office/drawing/2014/chart" uri="{C3380CC4-5D6E-409C-BE32-E72D297353CC}">
              <c16:uniqueId val="{00000001-D727-4B01-9005-0ADAC295A2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91.45</c:v>
                </c:pt>
                <c:pt idx="3">
                  <c:v>0</c:v>
                </c:pt>
                <c:pt idx="4">
                  <c:v>0</c:v>
                </c:pt>
              </c:numCache>
            </c:numRef>
          </c:val>
          <c:extLst>
            <c:ext xmlns:c16="http://schemas.microsoft.com/office/drawing/2014/chart" uri="{C3380CC4-5D6E-409C-BE32-E72D297353CC}">
              <c16:uniqueId val="{00000000-E3F8-4DB9-B09D-FAFEE4A209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64.959999999999994</c:v>
                </c:pt>
                <c:pt idx="3">
                  <c:v>65.040000000000006</c:v>
                </c:pt>
                <c:pt idx="4">
                  <c:v>68.31</c:v>
                </c:pt>
              </c:numCache>
            </c:numRef>
          </c:val>
          <c:smooth val="0"/>
          <c:extLst>
            <c:ext xmlns:c16="http://schemas.microsoft.com/office/drawing/2014/chart" uri="{C3380CC4-5D6E-409C-BE32-E72D297353CC}">
              <c16:uniqueId val="{00000001-E3F8-4DB9-B09D-FAFEE4A209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89.2</c:v>
                </c:pt>
                <c:pt idx="3">
                  <c:v>89.65</c:v>
                </c:pt>
                <c:pt idx="4">
                  <c:v>90.33</c:v>
                </c:pt>
              </c:numCache>
            </c:numRef>
          </c:val>
          <c:extLst>
            <c:ext xmlns:c16="http://schemas.microsoft.com/office/drawing/2014/chart" uri="{C3380CC4-5D6E-409C-BE32-E72D297353CC}">
              <c16:uniqueId val="{00000000-076B-4C51-95D4-F8A2285767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c:v>
                </c:pt>
                <c:pt idx="3">
                  <c:v>92.55</c:v>
                </c:pt>
                <c:pt idx="4">
                  <c:v>92.62</c:v>
                </c:pt>
              </c:numCache>
            </c:numRef>
          </c:val>
          <c:smooth val="0"/>
          <c:extLst>
            <c:ext xmlns:c16="http://schemas.microsoft.com/office/drawing/2014/chart" uri="{C3380CC4-5D6E-409C-BE32-E72D297353CC}">
              <c16:uniqueId val="{00000001-076B-4C51-95D4-F8A2285767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101.99</c:v>
                </c:pt>
                <c:pt idx="3">
                  <c:v>101.45</c:v>
                </c:pt>
                <c:pt idx="4">
                  <c:v>101</c:v>
                </c:pt>
              </c:numCache>
            </c:numRef>
          </c:val>
          <c:extLst>
            <c:ext xmlns:c16="http://schemas.microsoft.com/office/drawing/2014/chart" uri="{C3380CC4-5D6E-409C-BE32-E72D297353CC}">
              <c16:uniqueId val="{00000000-C76D-47D8-B9EF-C992191DA6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108.03</c:v>
                </c:pt>
                <c:pt idx="3">
                  <c:v>106.9</c:v>
                </c:pt>
                <c:pt idx="4">
                  <c:v>106.99</c:v>
                </c:pt>
              </c:numCache>
            </c:numRef>
          </c:val>
          <c:smooth val="0"/>
          <c:extLst>
            <c:ext xmlns:c16="http://schemas.microsoft.com/office/drawing/2014/chart" uri="{C3380CC4-5D6E-409C-BE32-E72D297353CC}">
              <c16:uniqueId val="{00000001-C76D-47D8-B9EF-C992191DA6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3.21</c:v>
                </c:pt>
                <c:pt idx="3">
                  <c:v>6.36</c:v>
                </c:pt>
                <c:pt idx="4">
                  <c:v>9.5399999999999991</c:v>
                </c:pt>
              </c:numCache>
            </c:numRef>
          </c:val>
          <c:extLst>
            <c:ext xmlns:c16="http://schemas.microsoft.com/office/drawing/2014/chart" uri="{C3380CC4-5D6E-409C-BE32-E72D297353CC}">
              <c16:uniqueId val="{00000000-ED56-4BAF-8122-0D0764C42D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25.61</c:v>
                </c:pt>
                <c:pt idx="3">
                  <c:v>26.13</c:v>
                </c:pt>
                <c:pt idx="4">
                  <c:v>26.36</c:v>
                </c:pt>
              </c:numCache>
            </c:numRef>
          </c:val>
          <c:smooth val="0"/>
          <c:extLst>
            <c:ext xmlns:c16="http://schemas.microsoft.com/office/drawing/2014/chart" uri="{C3380CC4-5D6E-409C-BE32-E72D297353CC}">
              <c16:uniqueId val="{00000001-ED56-4BAF-8122-0D0764C42D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44-4491-9F39-269CCE5D8D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1.07</c:v>
                </c:pt>
                <c:pt idx="3">
                  <c:v>1.03</c:v>
                </c:pt>
                <c:pt idx="4">
                  <c:v>1.43</c:v>
                </c:pt>
              </c:numCache>
            </c:numRef>
          </c:val>
          <c:smooth val="0"/>
          <c:extLst>
            <c:ext xmlns:c16="http://schemas.microsoft.com/office/drawing/2014/chart" uri="{C3380CC4-5D6E-409C-BE32-E72D297353CC}">
              <c16:uniqueId val="{00000001-2444-4491-9F39-269CCE5D8D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F3-4280-8F6F-F51B09987D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13.55</c:v>
                </c:pt>
                <c:pt idx="3">
                  <c:v>9.06</c:v>
                </c:pt>
                <c:pt idx="4">
                  <c:v>7.42</c:v>
                </c:pt>
              </c:numCache>
            </c:numRef>
          </c:val>
          <c:smooth val="0"/>
          <c:extLst>
            <c:ext xmlns:c16="http://schemas.microsoft.com/office/drawing/2014/chart" uri="{C3380CC4-5D6E-409C-BE32-E72D297353CC}">
              <c16:uniqueId val="{00000001-B4F3-4280-8F6F-F51B09987D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24.57</c:v>
                </c:pt>
                <c:pt idx="3">
                  <c:v>21.35</c:v>
                </c:pt>
                <c:pt idx="4">
                  <c:v>11.34</c:v>
                </c:pt>
              </c:numCache>
            </c:numRef>
          </c:val>
          <c:extLst>
            <c:ext xmlns:c16="http://schemas.microsoft.com/office/drawing/2014/chart" uri="{C3380CC4-5D6E-409C-BE32-E72D297353CC}">
              <c16:uniqueId val="{00000000-3C43-4BE0-877C-76A4EC3F62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78.45</c:v>
                </c:pt>
                <c:pt idx="3">
                  <c:v>76.31</c:v>
                </c:pt>
                <c:pt idx="4">
                  <c:v>68.180000000000007</c:v>
                </c:pt>
              </c:numCache>
            </c:numRef>
          </c:val>
          <c:smooth val="0"/>
          <c:extLst>
            <c:ext xmlns:c16="http://schemas.microsoft.com/office/drawing/2014/chart" uri="{C3380CC4-5D6E-409C-BE32-E72D297353CC}">
              <c16:uniqueId val="{00000001-3C43-4BE0-877C-76A4EC3F62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1029.19</c:v>
                </c:pt>
                <c:pt idx="3">
                  <c:v>1015.13</c:v>
                </c:pt>
                <c:pt idx="4">
                  <c:v>968.83</c:v>
                </c:pt>
              </c:numCache>
            </c:numRef>
          </c:val>
          <c:extLst>
            <c:ext xmlns:c16="http://schemas.microsoft.com/office/drawing/2014/chart" uri="{C3380CC4-5D6E-409C-BE32-E72D297353CC}">
              <c16:uniqueId val="{00000000-EB1E-433D-97C0-6D46080D20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799.41</c:v>
                </c:pt>
                <c:pt idx="3">
                  <c:v>820.36</c:v>
                </c:pt>
                <c:pt idx="4">
                  <c:v>847.44</c:v>
                </c:pt>
              </c:numCache>
            </c:numRef>
          </c:val>
          <c:smooth val="0"/>
          <c:extLst>
            <c:ext xmlns:c16="http://schemas.microsoft.com/office/drawing/2014/chart" uri="{C3380CC4-5D6E-409C-BE32-E72D297353CC}">
              <c16:uniqueId val="{00000001-EB1E-433D-97C0-6D46080D20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98.54</c:v>
                </c:pt>
                <c:pt idx="3">
                  <c:v>97.86</c:v>
                </c:pt>
                <c:pt idx="4">
                  <c:v>97.9</c:v>
                </c:pt>
              </c:numCache>
            </c:numRef>
          </c:val>
          <c:extLst>
            <c:ext xmlns:c16="http://schemas.microsoft.com/office/drawing/2014/chart" uri="{C3380CC4-5D6E-409C-BE32-E72D297353CC}">
              <c16:uniqueId val="{00000000-3A9A-4A94-8E28-8ED55F903D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96.54</c:v>
                </c:pt>
                <c:pt idx="3">
                  <c:v>95.4</c:v>
                </c:pt>
                <c:pt idx="4">
                  <c:v>94.69</c:v>
                </c:pt>
              </c:numCache>
            </c:numRef>
          </c:val>
          <c:smooth val="0"/>
          <c:extLst>
            <c:ext xmlns:c16="http://schemas.microsoft.com/office/drawing/2014/chart" uri="{C3380CC4-5D6E-409C-BE32-E72D297353CC}">
              <c16:uniqueId val="{00000001-3A9A-4A94-8E28-8ED55F903D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150.12</c:v>
                </c:pt>
                <c:pt idx="3">
                  <c:v>150.74</c:v>
                </c:pt>
                <c:pt idx="4">
                  <c:v>150.83000000000001</c:v>
                </c:pt>
              </c:numCache>
            </c:numRef>
          </c:val>
          <c:extLst>
            <c:ext xmlns:c16="http://schemas.microsoft.com/office/drawing/2014/chart" uri="{C3380CC4-5D6E-409C-BE32-E72D297353CC}">
              <c16:uniqueId val="{00000000-D4AA-404A-AD10-08EED9F5EC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162.81</c:v>
                </c:pt>
                <c:pt idx="3">
                  <c:v>163.19999999999999</c:v>
                </c:pt>
                <c:pt idx="4">
                  <c:v>159.78</c:v>
                </c:pt>
              </c:numCache>
            </c:numRef>
          </c:val>
          <c:smooth val="0"/>
          <c:extLst>
            <c:ext xmlns:c16="http://schemas.microsoft.com/office/drawing/2014/chart" uri="{C3380CC4-5D6E-409C-BE32-E72D297353CC}">
              <c16:uniqueId val="{00000001-D4AA-404A-AD10-08EED9F5EC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近江八幡市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82092</v>
      </c>
      <c r="AM8" s="51"/>
      <c r="AN8" s="51"/>
      <c r="AO8" s="51"/>
      <c r="AP8" s="51"/>
      <c r="AQ8" s="51"/>
      <c r="AR8" s="51"/>
      <c r="AS8" s="51"/>
      <c r="AT8" s="46">
        <f>データ!T6</f>
        <v>177.45</v>
      </c>
      <c r="AU8" s="46"/>
      <c r="AV8" s="46"/>
      <c r="AW8" s="46"/>
      <c r="AX8" s="46"/>
      <c r="AY8" s="46"/>
      <c r="AZ8" s="46"/>
      <c r="BA8" s="46"/>
      <c r="BB8" s="46">
        <f>データ!U6</f>
        <v>462.62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49.72</v>
      </c>
      <c r="J10" s="46"/>
      <c r="K10" s="46"/>
      <c r="L10" s="46"/>
      <c r="M10" s="46"/>
      <c r="N10" s="46"/>
      <c r="O10" s="46"/>
      <c r="P10" s="46">
        <f>データ!P6</f>
        <v>73.819999999999993</v>
      </c>
      <c r="Q10" s="46"/>
      <c r="R10" s="46"/>
      <c r="S10" s="46"/>
      <c r="T10" s="46"/>
      <c r="U10" s="46"/>
      <c r="V10" s="46"/>
      <c r="W10" s="46">
        <f>データ!Q6</f>
        <v>89.6</v>
      </c>
      <c r="X10" s="46"/>
      <c r="Y10" s="46"/>
      <c r="Z10" s="46"/>
      <c r="AA10" s="46"/>
      <c r="AB10" s="46"/>
      <c r="AC10" s="46"/>
      <c r="AD10" s="51">
        <f>データ!R6</f>
        <v>2855</v>
      </c>
      <c r="AE10" s="51"/>
      <c r="AF10" s="51"/>
      <c r="AG10" s="51"/>
      <c r="AH10" s="51"/>
      <c r="AI10" s="51"/>
      <c r="AJ10" s="51"/>
      <c r="AK10" s="2"/>
      <c r="AL10" s="51">
        <f>データ!V6</f>
        <v>60549</v>
      </c>
      <c r="AM10" s="51"/>
      <c r="AN10" s="51"/>
      <c r="AO10" s="51"/>
      <c r="AP10" s="51"/>
      <c r="AQ10" s="51"/>
      <c r="AR10" s="51"/>
      <c r="AS10" s="51"/>
      <c r="AT10" s="46">
        <f>データ!W6</f>
        <v>12.98</v>
      </c>
      <c r="AU10" s="46"/>
      <c r="AV10" s="46"/>
      <c r="AW10" s="46"/>
      <c r="AX10" s="46"/>
      <c r="AY10" s="46"/>
      <c r="AZ10" s="46"/>
      <c r="BA10" s="46"/>
      <c r="BB10" s="46">
        <f>データ!X6</f>
        <v>4664.79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4pP4SmE+5Wjjkc5PKcF9PoTZYRT4b6ZWlXh+Ma19rPJtjgQjTSd092Rt+7AnSjdCfVFGf6+Oz7drqVduKpCC5w==" saltValue="u8ZaT5E/mBbY5K/Mp/gN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252042</v>
      </c>
      <c r="D6" s="33">
        <f t="shared" si="3"/>
        <v>46</v>
      </c>
      <c r="E6" s="33">
        <f t="shared" si="3"/>
        <v>17</v>
      </c>
      <c r="F6" s="33">
        <f t="shared" si="3"/>
        <v>1</v>
      </c>
      <c r="G6" s="33">
        <f t="shared" si="3"/>
        <v>0</v>
      </c>
      <c r="H6" s="33" t="str">
        <f t="shared" si="3"/>
        <v>滋賀県　近江八幡市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49.72</v>
      </c>
      <c r="P6" s="34">
        <f t="shared" si="3"/>
        <v>73.819999999999993</v>
      </c>
      <c r="Q6" s="34">
        <f t="shared" si="3"/>
        <v>89.6</v>
      </c>
      <c r="R6" s="34">
        <f t="shared" si="3"/>
        <v>2855</v>
      </c>
      <c r="S6" s="34">
        <f t="shared" si="3"/>
        <v>82092</v>
      </c>
      <c r="T6" s="34">
        <f t="shared" si="3"/>
        <v>177.45</v>
      </c>
      <c r="U6" s="34">
        <f t="shared" si="3"/>
        <v>462.62</v>
      </c>
      <c r="V6" s="34">
        <f t="shared" si="3"/>
        <v>60549</v>
      </c>
      <c r="W6" s="34">
        <f t="shared" si="3"/>
        <v>12.98</v>
      </c>
      <c r="X6" s="34">
        <f t="shared" si="3"/>
        <v>4664.79</v>
      </c>
      <c r="Y6" s="35" t="str">
        <f>IF(Y7="",NA(),Y7)</f>
        <v>-</v>
      </c>
      <c r="Z6" s="35" t="str">
        <f t="shared" ref="Z6:AH6" si="4">IF(Z7="",NA(),Z7)</f>
        <v>-</v>
      </c>
      <c r="AA6" s="35">
        <f t="shared" si="4"/>
        <v>101.99</v>
      </c>
      <c r="AB6" s="35">
        <f t="shared" si="4"/>
        <v>101.45</v>
      </c>
      <c r="AC6" s="35">
        <f t="shared" si="4"/>
        <v>101</v>
      </c>
      <c r="AD6" s="35" t="str">
        <f t="shared" si="4"/>
        <v>-</v>
      </c>
      <c r="AE6" s="35" t="str">
        <f t="shared" si="4"/>
        <v>-</v>
      </c>
      <c r="AF6" s="35">
        <f t="shared" si="4"/>
        <v>108.03</v>
      </c>
      <c r="AG6" s="35">
        <f t="shared" si="4"/>
        <v>106.9</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13.55</v>
      </c>
      <c r="AR6" s="35">
        <f t="shared" si="5"/>
        <v>9.06</v>
      </c>
      <c r="AS6" s="35">
        <f t="shared" si="5"/>
        <v>7.42</v>
      </c>
      <c r="AT6" s="34" t="str">
        <f>IF(AT7="","",IF(AT7="-","【-】","【"&amp;SUBSTITUTE(TEXT(AT7,"#,##0.00"),"-","△")&amp;"】"))</f>
        <v>【3.09】</v>
      </c>
      <c r="AU6" s="35" t="str">
        <f>IF(AU7="",NA(),AU7)</f>
        <v>-</v>
      </c>
      <c r="AV6" s="35" t="str">
        <f t="shared" ref="AV6:BD6" si="6">IF(AV7="",NA(),AV7)</f>
        <v>-</v>
      </c>
      <c r="AW6" s="35">
        <f t="shared" si="6"/>
        <v>24.57</v>
      </c>
      <c r="AX6" s="35">
        <f t="shared" si="6"/>
        <v>21.35</v>
      </c>
      <c r="AY6" s="35">
        <f t="shared" si="6"/>
        <v>11.34</v>
      </c>
      <c r="AZ6" s="35" t="str">
        <f t="shared" si="6"/>
        <v>-</v>
      </c>
      <c r="BA6" s="35" t="str">
        <f t="shared" si="6"/>
        <v>-</v>
      </c>
      <c r="BB6" s="35">
        <f t="shared" si="6"/>
        <v>78.45</v>
      </c>
      <c r="BC6" s="35">
        <f t="shared" si="6"/>
        <v>76.31</v>
      </c>
      <c r="BD6" s="35">
        <f t="shared" si="6"/>
        <v>68.180000000000007</v>
      </c>
      <c r="BE6" s="34" t="str">
        <f>IF(BE7="","",IF(BE7="-","【-】","【"&amp;SUBSTITUTE(TEXT(BE7,"#,##0.00"),"-","△")&amp;"】"))</f>
        <v>【69.54】</v>
      </c>
      <c r="BF6" s="35" t="str">
        <f>IF(BF7="",NA(),BF7)</f>
        <v>-</v>
      </c>
      <c r="BG6" s="35" t="str">
        <f t="shared" ref="BG6:BO6" si="7">IF(BG7="",NA(),BG7)</f>
        <v>-</v>
      </c>
      <c r="BH6" s="35">
        <f t="shared" si="7"/>
        <v>1029.19</v>
      </c>
      <c r="BI6" s="35">
        <f t="shared" si="7"/>
        <v>1015.13</v>
      </c>
      <c r="BJ6" s="35">
        <f t="shared" si="7"/>
        <v>968.83</v>
      </c>
      <c r="BK6" s="35" t="str">
        <f t="shared" si="7"/>
        <v>-</v>
      </c>
      <c r="BL6" s="35" t="str">
        <f t="shared" si="7"/>
        <v>-</v>
      </c>
      <c r="BM6" s="35">
        <f t="shared" si="7"/>
        <v>799.41</v>
      </c>
      <c r="BN6" s="35">
        <f t="shared" si="7"/>
        <v>820.36</v>
      </c>
      <c r="BO6" s="35">
        <f t="shared" si="7"/>
        <v>847.44</v>
      </c>
      <c r="BP6" s="34" t="str">
        <f>IF(BP7="","",IF(BP7="-","【-】","【"&amp;SUBSTITUTE(TEXT(BP7,"#,##0.00"),"-","△")&amp;"】"))</f>
        <v>【682.51】</v>
      </c>
      <c r="BQ6" s="35" t="str">
        <f>IF(BQ7="",NA(),BQ7)</f>
        <v>-</v>
      </c>
      <c r="BR6" s="35" t="str">
        <f t="shared" ref="BR6:BZ6" si="8">IF(BR7="",NA(),BR7)</f>
        <v>-</v>
      </c>
      <c r="BS6" s="35">
        <f t="shared" si="8"/>
        <v>98.54</v>
      </c>
      <c r="BT6" s="35">
        <f t="shared" si="8"/>
        <v>97.86</v>
      </c>
      <c r="BU6" s="35">
        <f t="shared" si="8"/>
        <v>97.9</v>
      </c>
      <c r="BV6" s="35" t="str">
        <f t="shared" si="8"/>
        <v>-</v>
      </c>
      <c r="BW6" s="35" t="str">
        <f t="shared" si="8"/>
        <v>-</v>
      </c>
      <c r="BX6" s="35">
        <f t="shared" si="8"/>
        <v>96.54</v>
      </c>
      <c r="BY6" s="35">
        <f t="shared" si="8"/>
        <v>95.4</v>
      </c>
      <c r="BZ6" s="35">
        <f t="shared" si="8"/>
        <v>94.69</v>
      </c>
      <c r="CA6" s="34" t="str">
        <f>IF(CA7="","",IF(CA7="-","【-】","【"&amp;SUBSTITUTE(TEXT(CA7,"#,##0.00"),"-","△")&amp;"】"))</f>
        <v>【100.34】</v>
      </c>
      <c r="CB6" s="35" t="str">
        <f>IF(CB7="",NA(),CB7)</f>
        <v>-</v>
      </c>
      <c r="CC6" s="35" t="str">
        <f t="shared" ref="CC6:CK6" si="9">IF(CC7="",NA(),CC7)</f>
        <v>-</v>
      </c>
      <c r="CD6" s="35">
        <f t="shared" si="9"/>
        <v>150.12</v>
      </c>
      <c r="CE6" s="35">
        <f t="shared" si="9"/>
        <v>150.74</v>
      </c>
      <c r="CF6" s="35">
        <f t="shared" si="9"/>
        <v>150.83000000000001</v>
      </c>
      <c r="CG6" s="35" t="str">
        <f t="shared" si="9"/>
        <v>-</v>
      </c>
      <c r="CH6" s="35" t="str">
        <f t="shared" si="9"/>
        <v>-</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f t="shared" si="10"/>
        <v>91.45</v>
      </c>
      <c r="CP6" s="35" t="str">
        <f t="shared" si="10"/>
        <v>-</v>
      </c>
      <c r="CQ6" s="35" t="str">
        <f t="shared" si="10"/>
        <v>-</v>
      </c>
      <c r="CR6" s="35" t="str">
        <f t="shared" si="10"/>
        <v>-</v>
      </c>
      <c r="CS6" s="35" t="str">
        <f t="shared" si="10"/>
        <v>-</v>
      </c>
      <c r="CT6" s="35">
        <f t="shared" si="10"/>
        <v>64.959999999999994</v>
      </c>
      <c r="CU6" s="35">
        <f t="shared" si="10"/>
        <v>65.040000000000006</v>
      </c>
      <c r="CV6" s="35">
        <f t="shared" si="10"/>
        <v>68.31</v>
      </c>
      <c r="CW6" s="34" t="str">
        <f>IF(CW7="","",IF(CW7="-","【-】","【"&amp;SUBSTITUTE(TEXT(CW7,"#,##0.00"),"-","△")&amp;"】"))</f>
        <v>【59.64】</v>
      </c>
      <c r="CX6" s="35" t="str">
        <f>IF(CX7="",NA(),CX7)</f>
        <v>-</v>
      </c>
      <c r="CY6" s="35" t="str">
        <f t="shared" ref="CY6:DG6" si="11">IF(CY7="",NA(),CY7)</f>
        <v>-</v>
      </c>
      <c r="CZ6" s="35">
        <f t="shared" si="11"/>
        <v>89.2</v>
      </c>
      <c r="DA6" s="35">
        <f t="shared" si="11"/>
        <v>89.65</v>
      </c>
      <c r="DB6" s="35">
        <f t="shared" si="11"/>
        <v>90.33</v>
      </c>
      <c r="DC6" s="35" t="str">
        <f t="shared" si="11"/>
        <v>-</v>
      </c>
      <c r="DD6" s="35" t="str">
        <f t="shared" si="11"/>
        <v>-</v>
      </c>
      <c r="DE6" s="35">
        <f t="shared" si="11"/>
        <v>92.3</v>
      </c>
      <c r="DF6" s="35">
        <f t="shared" si="11"/>
        <v>92.55</v>
      </c>
      <c r="DG6" s="35">
        <f t="shared" si="11"/>
        <v>92.62</v>
      </c>
      <c r="DH6" s="34" t="str">
        <f>IF(DH7="","",IF(DH7="-","【-】","【"&amp;SUBSTITUTE(TEXT(DH7,"#,##0.00"),"-","△")&amp;"】"))</f>
        <v>【95.35】</v>
      </c>
      <c r="DI6" s="35" t="str">
        <f>IF(DI7="",NA(),DI7)</f>
        <v>-</v>
      </c>
      <c r="DJ6" s="35" t="str">
        <f t="shared" ref="DJ6:DR6" si="12">IF(DJ7="",NA(),DJ7)</f>
        <v>-</v>
      </c>
      <c r="DK6" s="35">
        <f t="shared" si="12"/>
        <v>3.21</v>
      </c>
      <c r="DL6" s="35">
        <f t="shared" si="12"/>
        <v>6.36</v>
      </c>
      <c r="DM6" s="35">
        <f t="shared" si="12"/>
        <v>9.5399999999999991</v>
      </c>
      <c r="DN6" s="35" t="str">
        <f t="shared" si="12"/>
        <v>-</v>
      </c>
      <c r="DO6" s="35" t="str">
        <f t="shared" si="12"/>
        <v>-</v>
      </c>
      <c r="DP6" s="35">
        <f t="shared" si="12"/>
        <v>25.61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1.07</v>
      </c>
      <c r="EB6" s="35">
        <f t="shared" si="13"/>
        <v>1.03</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v>
      </c>
      <c r="EN6" s="35">
        <f t="shared" si="14"/>
        <v>0.09</v>
      </c>
      <c r="EO6" s="34" t="str">
        <f>IF(EO7="","",IF(EO7="-","【-】","【"&amp;SUBSTITUTE(TEXT(EO7,"#,##0.00"),"-","△")&amp;"】"))</f>
        <v>【0.22】</v>
      </c>
    </row>
    <row r="7" spans="1:148" s="36" customFormat="1" x14ac:dyDescent="0.15">
      <c r="A7" s="28"/>
      <c r="B7" s="37">
        <v>2019</v>
      </c>
      <c r="C7" s="37">
        <v>252042</v>
      </c>
      <c r="D7" s="37">
        <v>46</v>
      </c>
      <c r="E7" s="37">
        <v>17</v>
      </c>
      <c r="F7" s="37">
        <v>1</v>
      </c>
      <c r="G7" s="37">
        <v>0</v>
      </c>
      <c r="H7" s="37" t="s">
        <v>96</v>
      </c>
      <c r="I7" s="37" t="s">
        <v>97</v>
      </c>
      <c r="J7" s="37" t="s">
        <v>98</v>
      </c>
      <c r="K7" s="37" t="s">
        <v>99</v>
      </c>
      <c r="L7" s="37" t="s">
        <v>100</v>
      </c>
      <c r="M7" s="37" t="s">
        <v>101</v>
      </c>
      <c r="N7" s="38" t="s">
        <v>102</v>
      </c>
      <c r="O7" s="38">
        <v>49.72</v>
      </c>
      <c r="P7" s="38">
        <v>73.819999999999993</v>
      </c>
      <c r="Q7" s="38">
        <v>89.6</v>
      </c>
      <c r="R7" s="38">
        <v>2855</v>
      </c>
      <c r="S7" s="38">
        <v>82092</v>
      </c>
      <c r="T7" s="38">
        <v>177.45</v>
      </c>
      <c r="U7" s="38">
        <v>462.62</v>
      </c>
      <c r="V7" s="38">
        <v>60549</v>
      </c>
      <c r="W7" s="38">
        <v>12.98</v>
      </c>
      <c r="X7" s="38">
        <v>4664.79</v>
      </c>
      <c r="Y7" s="38" t="s">
        <v>102</v>
      </c>
      <c r="Z7" s="38" t="s">
        <v>102</v>
      </c>
      <c r="AA7" s="38">
        <v>101.99</v>
      </c>
      <c r="AB7" s="38">
        <v>101.45</v>
      </c>
      <c r="AC7" s="38">
        <v>101</v>
      </c>
      <c r="AD7" s="38" t="s">
        <v>102</v>
      </c>
      <c r="AE7" s="38" t="s">
        <v>102</v>
      </c>
      <c r="AF7" s="38">
        <v>108.03</v>
      </c>
      <c r="AG7" s="38">
        <v>106.9</v>
      </c>
      <c r="AH7" s="38">
        <v>106.99</v>
      </c>
      <c r="AI7" s="38">
        <v>108.07</v>
      </c>
      <c r="AJ7" s="38" t="s">
        <v>102</v>
      </c>
      <c r="AK7" s="38" t="s">
        <v>102</v>
      </c>
      <c r="AL7" s="38">
        <v>0</v>
      </c>
      <c r="AM7" s="38">
        <v>0</v>
      </c>
      <c r="AN7" s="38">
        <v>0</v>
      </c>
      <c r="AO7" s="38" t="s">
        <v>102</v>
      </c>
      <c r="AP7" s="38" t="s">
        <v>102</v>
      </c>
      <c r="AQ7" s="38">
        <v>13.55</v>
      </c>
      <c r="AR7" s="38">
        <v>9.06</v>
      </c>
      <c r="AS7" s="38">
        <v>7.42</v>
      </c>
      <c r="AT7" s="38">
        <v>3.09</v>
      </c>
      <c r="AU7" s="38" t="s">
        <v>102</v>
      </c>
      <c r="AV7" s="38" t="s">
        <v>102</v>
      </c>
      <c r="AW7" s="38">
        <v>24.57</v>
      </c>
      <c r="AX7" s="38">
        <v>21.35</v>
      </c>
      <c r="AY7" s="38">
        <v>11.34</v>
      </c>
      <c r="AZ7" s="38" t="s">
        <v>102</v>
      </c>
      <c r="BA7" s="38" t="s">
        <v>102</v>
      </c>
      <c r="BB7" s="38">
        <v>78.45</v>
      </c>
      <c r="BC7" s="38">
        <v>76.31</v>
      </c>
      <c r="BD7" s="38">
        <v>68.180000000000007</v>
      </c>
      <c r="BE7" s="38">
        <v>69.540000000000006</v>
      </c>
      <c r="BF7" s="38" t="s">
        <v>102</v>
      </c>
      <c r="BG7" s="38" t="s">
        <v>102</v>
      </c>
      <c r="BH7" s="38">
        <v>1029.19</v>
      </c>
      <c r="BI7" s="38">
        <v>1015.13</v>
      </c>
      <c r="BJ7" s="38">
        <v>968.83</v>
      </c>
      <c r="BK7" s="38" t="s">
        <v>102</v>
      </c>
      <c r="BL7" s="38" t="s">
        <v>102</v>
      </c>
      <c r="BM7" s="38">
        <v>799.41</v>
      </c>
      <c r="BN7" s="38">
        <v>820.36</v>
      </c>
      <c r="BO7" s="38">
        <v>847.44</v>
      </c>
      <c r="BP7" s="38">
        <v>682.51</v>
      </c>
      <c r="BQ7" s="38" t="s">
        <v>102</v>
      </c>
      <c r="BR7" s="38" t="s">
        <v>102</v>
      </c>
      <c r="BS7" s="38">
        <v>98.54</v>
      </c>
      <c r="BT7" s="38">
        <v>97.86</v>
      </c>
      <c r="BU7" s="38">
        <v>97.9</v>
      </c>
      <c r="BV7" s="38" t="s">
        <v>102</v>
      </c>
      <c r="BW7" s="38" t="s">
        <v>102</v>
      </c>
      <c r="BX7" s="38">
        <v>96.54</v>
      </c>
      <c r="BY7" s="38">
        <v>95.4</v>
      </c>
      <c r="BZ7" s="38">
        <v>94.69</v>
      </c>
      <c r="CA7" s="38">
        <v>100.34</v>
      </c>
      <c r="CB7" s="38" t="s">
        <v>102</v>
      </c>
      <c r="CC7" s="38" t="s">
        <v>102</v>
      </c>
      <c r="CD7" s="38">
        <v>150.12</v>
      </c>
      <c r="CE7" s="38">
        <v>150.74</v>
      </c>
      <c r="CF7" s="38">
        <v>150.83000000000001</v>
      </c>
      <c r="CG7" s="38" t="s">
        <v>102</v>
      </c>
      <c r="CH7" s="38" t="s">
        <v>102</v>
      </c>
      <c r="CI7" s="38">
        <v>162.81</v>
      </c>
      <c r="CJ7" s="38">
        <v>163.19999999999999</v>
      </c>
      <c r="CK7" s="38">
        <v>159.78</v>
      </c>
      <c r="CL7" s="38">
        <v>136.15</v>
      </c>
      <c r="CM7" s="38" t="s">
        <v>102</v>
      </c>
      <c r="CN7" s="38" t="s">
        <v>102</v>
      </c>
      <c r="CO7" s="38">
        <v>91.45</v>
      </c>
      <c r="CP7" s="38" t="s">
        <v>102</v>
      </c>
      <c r="CQ7" s="38" t="s">
        <v>102</v>
      </c>
      <c r="CR7" s="38" t="s">
        <v>102</v>
      </c>
      <c r="CS7" s="38" t="s">
        <v>102</v>
      </c>
      <c r="CT7" s="38">
        <v>64.959999999999994</v>
      </c>
      <c r="CU7" s="38">
        <v>65.040000000000006</v>
      </c>
      <c r="CV7" s="38">
        <v>68.31</v>
      </c>
      <c r="CW7" s="38">
        <v>59.64</v>
      </c>
      <c r="CX7" s="38" t="s">
        <v>102</v>
      </c>
      <c r="CY7" s="38" t="s">
        <v>102</v>
      </c>
      <c r="CZ7" s="38">
        <v>89.2</v>
      </c>
      <c r="DA7" s="38">
        <v>89.65</v>
      </c>
      <c r="DB7" s="38">
        <v>90.33</v>
      </c>
      <c r="DC7" s="38" t="s">
        <v>102</v>
      </c>
      <c r="DD7" s="38" t="s">
        <v>102</v>
      </c>
      <c r="DE7" s="38">
        <v>92.3</v>
      </c>
      <c r="DF7" s="38">
        <v>92.55</v>
      </c>
      <c r="DG7" s="38">
        <v>92.62</v>
      </c>
      <c r="DH7" s="38">
        <v>95.35</v>
      </c>
      <c r="DI7" s="38" t="s">
        <v>102</v>
      </c>
      <c r="DJ7" s="38" t="s">
        <v>102</v>
      </c>
      <c r="DK7" s="38">
        <v>3.21</v>
      </c>
      <c r="DL7" s="38">
        <v>6.36</v>
      </c>
      <c r="DM7" s="38">
        <v>9.5399999999999991</v>
      </c>
      <c r="DN7" s="38" t="s">
        <v>102</v>
      </c>
      <c r="DO7" s="38" t="s">
        <v>102</v>
      </c>
      <c r="DP7" s="38">
        <v>25.61</v>
      </c>
      <c r="DQ7" s="38">
        <v>26.13</v>
      </c>
      <c r="DR7" s="38">
        <v>26.36</v>
      </c>
      <c r="DS7" s="38">
        <v>38.57</v>
      </c>
      <c r="DT7" s="38" t="s">
        <v>102</v>
      </c>
      <c r="DU7" s="38" t="s">
        <v>102</v>
      </c>
      <c r="DV7" s="38">
        <v>0</v>
      </c>
      <c r="DW7" s="38">
        <v>0</v>
      </c>
      <c r="DX7" s="38">
        <v>0</v>
      </c>
      <c r="DY7" s="38" t="s">
        <v>102</v>
      </c>
      <c r="DZ7" s="38" t="s">
        <v>102</v>
      </c>
      <c r="EA7" s="38">
        <v>1.07</v>
      </c>
      <c r="EB7" s="38">
        <v>1.03</v>
      </c>
      <c r="EC7" s="38">
        <v>1.43</v>
      </c>
      <c r="ED7" s="38">
        <v>5.9</v>
      </c>
      <c r="EE7" s="38" t="s">
        <v>102</v>
      </c>
      <c r="EF7" s="38" t="s">
        <v>102</v>
      </c>
      <c r="EG7" s="38">
        <v>0</v>
      </c>
      <c r="EH7" s="38">
        <v>0</v>
      </c>
      <c r="EI7" s="38">
        <v>0</v>
      </c>
      <c r="EJ7" s="38" t="s">
        <v>102</v>
      </c>
      <c r="EK7" s="38" t="s">
        <v>102</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2021-01-21T03:37:48Z</cp:lastPrinted>
  <dcterms:created xsi:type="dcterms:W3CDTF">2020-12-04T02:27:56Z</dcterms:created>
  <dcterms:modified xsi:type="dcterms:W3CDTF">2021-01-25T07:15:08Z</dcterms:modified>
  <cp:category/>
</cp:coreProperties>
</file>